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defaultThemeVersion="124226"/>
  <mc:AlternateContent xmlns:mc="http://schemas.openxmlformats.org/markup-compatibility/2006">
    <mc:Choice Requires="x15">
      <x15ac:absPath xmlns:x15ac="http://schemas.microsoft.com/office/spreadsheetml/2010/11/ac" url="C:\Users\Naira_Avetisyan\Desktop\1666-Ն\"/>
    </mc:Choice>
  </mc:AlternateContent>
  <xr:revisionPtr revIDLastSave="0" documentId="13_ncr:1_{75E7E738-64B0-42BF-A9F6-DA5D1D69C1D6}" xr6:coauthVersionLast="45" xr6:coauthVersionMax="45" xr10:uidLastSave="{00000000-0000-0000-0000-000000000000}"/>
  <bookViews>
    <workbookView xWindow="-120" yWindow="-120" windowWidth="29040" windowHeight="15840" xr2:uid="{00000000-000D-0000-FFFF-FFFF0000000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14" i="1" l="1"/>
  <c r="U14" i="1"/>
  <c r="AC14" i="1"/>
  <c r="P18" i="1" l="1"/>
  <c r="P19" i="1"/>
  <c r="R19" i="1" s="1"/>
  <c r="P20" i="1"/>
  <c r="P21" i="1"/>
  <c r="P22" i="1"/>
  <c r="P23" i="1"/>
  <c r="R23" i="1" s="1"/>
  <c r="P24" i="1"/>
  <c r="P25" i="1"/>
  <c r="R25" i="1" s="1"/>
  <c r="P26" i="1"/>
  <c r="P27" i="1"/>
  <c r="P28" i="1"/>
  <c r="P29" i="1"/>
  <c r="R29" i="1" s="1"/>
  <c r="P30" i="1"/>
  <c r="P31" i="1"/>
  <c r="R31" i="1" s="1"/>
  <c r="P32" i="1"/>
  <c r="P33" i="1"/>
  <c r="P34" i="1"/>
  <c r="P35" i="1"/>
  <c r="R35" i="1" s="1"/>
  <c r="P36" i="1"/>
  <c r="P37" i="1"/>
  <c r="R37" i="1" s="1"/>
  <c r="P38" i="1"/>
  <c r="P39" i="1"/>
  <c r="P40" i="1"/>
  <c r="P41" i="1"/>
  <c r="R41" i="1" s="1"/>
  <c r="P42" i="1"/>
  <c r="P43" i="1"/>
  <c r="R43" i="1" s="1"/>
  <c r="P44" i="1"/>
  <c r="P45" i="1"/>
  <c r="P46" i="1"/>
  <c r="P47" i="1"/>
  <c r="R47" i="1" s="1"/>
  <c r="P48" i="1"/>
  <c r="P49" i="1"/>
  <c r="R49" i="1" s="1"/>
  <c r="P50" i="1"/>
  <c r="P51" i="1"/>
  <c r="P52" i="1"/>
  <c r="P53" i="1"/>
  <c r="R53" i="1" s="1"/>
  <c r="P54" i="1"/>
  <c r="P55" i="1"/>
  <c r="R55" i="1" s="1"/>
  <c r="P56" i="1"/>
  <c r="P57" i="1"/>
  <c r="P58" i="1"/>
  <c r="P59" i="1"/>
  <c r="R59" i="1" s="1"/>
  <c r="P60" i="1"/>
  <c r="P61" i="1"/>
  <c r="R61" i="1" s="1"/>
  <c r="P62" i="1"/>
  <c r="P63" i="1"/>
  <c r="P64" i="1"/>
  <c r="P65" i="1"/>
  <c r="R65" i="1" s="1"/>
  <c r="P66" i="1"/>
  <c r="P67" i="1"/>
  <c r="R67" i="1" s="1"/>
  <c r="P68" i="1"/>
  <c r="P69" i="1"/>
  <c r="P70" i="1"/>
  <c r="P71" i="1"/>
  <c r="R71" i="1" s="1"/>
  <c r="P72" i="1"/>
  <c r="P73" i="1"/>
  <c r="R73" i="1" s="1"/>
  <c r="P74" i="1"/>
  <c r="P75" i="1"/>
  <c r="P76" i="1"/>
  <c r="P77" i="1"/>
  <c r="R77" i="1" s="1"/>
  <c r="P78" i="1"/>
  <c r="P79" i="1"/>
  <c r="R79" i="1" s="1"/>
  <c r="P80" i="1"/>
  <c r="P81" i="1"/>
  <c r="P82" i="1"/>
  <c r="P83" i="1"/>
  <c r="P84" i="1"/>
  <c r="P85" i="1"/>
  <c r="R85" i="1" s="1"/>
  <c r="P86" i="1"/>
  <c r="R86" i="1" s="1"/>
  <c r="P87" i="1"/>
  <c r="P88" i="1"/>
  <c r="P89" i="1"/>
  <c r="R89" i="1" s="1"/>
  <c r="P90" i="1"/>
  <c r="P91" i="1"/>
  <c r="R91" i="1" s="1"/>
  <c r="P92" i="1"/>
  <c r="P93" i="1"/>
  <c r="P94" i="1"/>
  <c r="P95" i="1"/>
  <c r="R95" i="1" s="1"/>
  <c r="P96" i="1"/>
  <c r="P97" i="1"/>
  <c r="R97" i="1" s="1"/>
  <c r="P98" i="1"/>
  <c r="P99" i="1"/>
  <c r="P100" i="1"/>
  <c r="P101" i="1"/>
  <c r="R101" i="1" s="1"/>
  <c r="P102" i="1"/>
  <c r="P103" i="1"/>
  <c r="R103" i="1" s="1"/>
  <c r="P104" i="1"/>
  <c r="P105" i="1"/>
  <c r="P106" i="1"/>
  <c r="P107" i="1"/>
  <c r="R107" i="1" s="1"/>
  <c r="P108" i="1"/>
  <c r="P109" i="1"/>
  <c r="R109" i="1" s="1"/>
  <c r="P110" i="1"/>
  <c r="P111" i="1"/>
  <c r="P112" i="1"/>
  <c r="P113" i="1"/>
  <c r="R113" i="1" s="1"/>
  <c r="P114" i="1"/>
  <c r="P115" i="1"/>
  <c r="R115" i="1" s="1"/>
  <c r="P116" i="1"/>
  <c r="P117" i="1"/>
  <c r="P118" i="1"/>
  <c r="P119" i="1"/>
  <c r="R119" i="1" s="1"/>
  <c r="P120" i="1"/>
  <c r="P121" i="1"/>
  <c r="R121" i="1" s="1"/>
  <c r="P122" i="1"/>
  <c r="P123" i="1"/>
  <c r="P124" i="1"/>
  <c r="P125" i="1"/>
  <c r="R125" i="1" s="1"/>
  <c r="P126" i="1"/>
  <c r="P127" i="1"/>
  <c r="R127" i="1" s="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7" i="1"/>
  <c r="P16" i="1"/>
  <c r="Z17" i="1"/>
  <c r="AC17" i="1" s="1"/>
  <c r="Z23" i="1"/>
  <c r="AC23" i="1" s="1"/>
  <c r="Z29" i="1"/>
  <c r="AC29" i="1" s="1"/>
  <c r="Z35" i="1"/>
  <c r="AC35" i="1" s="1"/>
  <c r="Z41" i="1"/>
  <c r="AC41" i="1" s="1"/>
  <c r="Z47" i="1"/>
  <c r="AC47" i="1" s="1"/>
  <c r="Z53" i="1"/>
  <c r="AC53" i="1" s="1"/>
  <c r="Z59" i="1"/>
  <c r="AC59" i="1" s="1"/>
  <c r="Z65" i="1"/>
  <c r="AC65" i="1" s="1"/>
  <c r="Z71" i="1"/>
  <c r="AC71" i="1" s="1"/>
  <c r="Z77" i="1"/>
  <c r="AC77" i="1" s="1"/>
  <c r="Z83" i="1"/>
  <c r="AC83" i="1" s="1"/>
  <c r="Z89" i="1"/>
  <c r="AC89" i="1" s="1"/>
  <c r="Z95" i="1"/>
  <c r="AC95" i="1" s="1"/>
  <c r="Z101" i="1"/>
  <c r="AC101" i="1" s="1"/>
  <c r="Z107" i="1"/>
  <c r="AC107" i="1" s="1"/>
  <c r="Z113" i="1"/>
  <c r="AC113" i="1" s="1"/>
  <c r="Z119" i="1"/>
  <c r="AC119" i="1" s="1"/>
  <c r="Z125" i="1"/>
  <c r="AC125" i="1" s="1"/>
  <c r="Z127" i="1"/>
  <c r="V17" i="1"/>
  <c r="V19" i="1"/>
  <c r="Z19" i="1" s="1"/>
  <c r="AC19" i="1" s="1"/>
  <c r="V20" i="1"/>
  <c r="Z20" i="1" s="1"/>
  <c r="AC20" i="1" s="1"/>
  <c r="V22" i="1"/>
  <c r="Z22" i="1" s="1"/>
  <c r="AC22" i="1" s="1"/>
  <c r="V23" i="1"/>
  <c r="V25" i="1"/>
  <c r="Z25" i="1" s="1"/>
  <c r="V26" i="1"/>
  <c r="Z26" i="1" s="1"/>
  <c r="AC26" i="1" s="1"/>
  <c r="V28" i="1"/>
  <c r="Z28" i="1" s="1"/>
  <c r="AC28" i="1" s="1"/>
  <c r="V29" i="1"/>
  <c r="V31" i="1"/>
  <c r="Z31" i="1" s="1"/>
  <c r="AC31" i="1" s="1"/>
  <c r="V32" i="1"/>
  <c r="Z32" i="1" s="1"/>
  <c r="AC32" i="1" s="1"/>
  <c r="V34" i="1"/>
  <c r="Z34" i="1" s="1"/>
  <c r="AC34" i="1" s="1"/>
  <c r="V35" i="1"/>
  <c r="V37" i="1"/>
  <c r="Z37" i="1" s="1"/>
  <c r="AC37" i="1" s="1"/>
  <c r="V38" i="1"/>
  <c r="Z38" i="1" s="1"/>
  <c r="AC38" i="1" s="1"/>
  <c r="V40" i="1"/>
  <c r="Z40" i="1" s="1"/>
  <c r="AC40" i="1" s="1"/>
  <c r="V41" i="1"/>
  <c r="V43" i="1"/>
  <c r="Z43" i="1" s="1"/>
  <c r="AC43" i="1" s="1"/>
  <c r="V44" i="1"/>
  <c r="Z44" i="1" s="1"/>
  <c r="AC44" i="1" s="1"/>
  <c r="V46" i="1"/>
  <c r="Z46" i="1" s="1"/>
  <c r="AC46" i="1" s="1"/>
  <c r="V47" i="1"/>
  <c r="V49" i="1"/>
  <c r="Z49" i="1" s="1"/>
  <c r="AC49" i="1" s="1"/>
  <c r="V50" i="1"/>
  <c r="Z50" i="1" s="1"/>
  <c r="AC50" i="1" s="1"/>
  <c r="V52" i="1"/>
  <c r="Z52" i="1" s="1"/>
  <c r="AC52" i="1" s="1"/>
  <c r="V53" i="1"/>
  <c r="V55" i="1"/>
  <c r="Z55" i="1" s="1"/>
  <c r="AC55" i="1" s="1"/>
  <c r="V56" i="1"/>
  <c r="Z56" i="1" s="1"/>
  <c r="AC56" i="1" s="1"/>
  <c r="V58" i="1"/>
  <c r="Z58" i="1" s="1"/>
  <c r="AC58" i="1" s="1"/>
  <c r="V59" i="1"/>
  <c r="V61" i="1"/>
  <c r="Z61" i="1" s="1"/>
  <c r="AC61" i="1" s="1"/>
  <c r="V62" i="1"/>
  <c r="Z62" i="1" s="1"/>
  <c r="AC62" i="1" s="1"/>
  <c r="V64" i="1"/>
  <c r="Z64" i="1" s="1"/>
  <c r="AC64" i="1" s="1"/>
  <c r="V65" i="1"/>
  <c r="V67" i="1"/>
  <c r="Z67" i="1" s="1"/>
  <c r="AC67" i="1" s="1"/>
  <c r="V68" i="1"/>
  <c r="Z68" i="1" s="1"/>
  <c r="AC68" i="1" s="1"/>
  <c r="V70" i="1"/>
  <c r="Z70" i="1" s="1"/>
  <c r="AC70" i="1" s="1"/>
  <c r="V71" i="1"/>
  <c r="V73" i="1"/>
  <c r="Z73" i="1" s="1"/>
  <c r="AC73" i="1" s="1"/>
  <c r="V74" i="1"/>
  <c r="Z74" i="1" s="1"/>
  <c r="AC74" i="1" s="1"/>
  <c r="V76" i="1"/>
  <c r="Z76" i="1" s="1"/>
  <c r="AC76" i="1" s="1"/>
  <c r="V77" i="1"/>
  <c r="V79" i="1"/>
  <c r="Z79" i="1" s="1"/>
  <c r="AC79" i="1" s="1"/>
  <c r="V80" i="1"/>
  <c r="Z80" i="1" s="1"/>
  <c r="AC80" i="1" s="1"/>
  <c r="V82" i="1"/>
  <c r="Z82" i="1" s="1"/>
  <c r="AC82" i="1" s="1"/>
  <c r="V83" i="1"/>
  <c r="V85" i="1"/>
  <c r="Z85" i="1" s="1"/>
  <c r="AC85" i="1" s="1"/>
  <c r="V86" i="1"/>
  <c r="Z86" i="1" s="1"/>
  <c r="AC86" i="1" s="1"/>
  <c r="V88" i="1"/>
  <c r="Z88" i="1" s="1"/>
  <c r="AC88" i="1" s="1"/>
  <c r="V89" i="1"/>
  <c r="V91" i="1"/>
  <c r="Z91" i="1" s="1"/>
  <c r="AC91" i="1" s="1"/>
  <c r="V92" i="1"/>
  <c r="Z92" i="1" s="1"/>
  <c r="AC92" i="1" s="1"/>
  <c r="V94" i="1"/>
  <c r="Z94" i="1" s="1"/>
  <c r="AC94" i="1" s="1"/>
  <c r="V95" i="1"/>
  <c r="V97" i="1"/>
  <c r="Z97" i="1" s="1"/>
  <c r="AC97" i="1" s="1"/>
  <c r="V98" i="1"/>
  <c r="Z98" i="1" s="1"/>
  <c r="AC98" i="1" s="1"/>
  <c r="V100" i="1"/>
  <c r="Z100" i="1" s="1"/>
  <c r="AC100" i="1" s="1"/>
  <c r="V101" i="1"/>
  <c r="V103" i="1"/>
  <c r="Z103" i="1" s="1"/>
  <c r="AC103" i="1" s="1"/>
  <c r="V104" i="1"/>
  <c r="Z104" i="1" s="1"/>
  <c r="AC104" i="1" s="1"/>
  <c r="V106" i="1"/>
  <c r="Z106" i="1" s="1"/>
  <c r="AC106" i="1" s="1"/>
  <c r="V107" i="1"/>
  <c r="V109" i="1"/>
  <c r="Z109" i="1" s="1"/>
  <c r="AC109" i="1" s="1"/>
  <c r="V110" i="1"/>
  <c r="Z110" i="1" s="1"/>
  <c r="AC110" i="1" s="1"/>
  <c r="V112" i="1"/>
  <c r="Z112" i="1" s="1"/>
  <c r="AC112" i="1" s="1"/>
  <c r="V113" i="1"/>
  <c r="V115" i="1"/>
  <c r="Z115" i="1" s="1"/>
  <c r="AC115" i="1" s="1"/>
  <c r="V116" i="1"/>
  <c r="Z116" i="1" s="1"/>
  <c r="AC116" i="1" s="1"/>
  <c r="V118" i="1"/>
  <c r="Z118" i="1" s="1"/>
  <c r="AC118" i="1" s="1"/>
  <c r="V119" i="1"/>
  <c r="V121" i="1"/>
  <c r="Z121" i="1" s="1"/>
  <c r="AC121" i="1" s="1"/>
  <c r="V122" i="1"/>
  <c r="Z122" i="1" s="1"/>
  <c r="AC122" i="1" s="1"/>
  <c r="V124" i="1"/>
  <c r="Z124" i="1" s="1"/>
  <c r="AC124" i="1" s="1"/>
  <c r="V125" i="1"/>
  <c r="V127" i="1"/>
  <c r="V129" i="1"/>
  <c r="Z129" i="1" s="1"/>
  <c r="AC129" i="1" s="1"/>
  <c r="V132" i="1"/>
  <c r="Z132" i="1" s="1"/>
  <c r="AC132" i="1" s="1"/>
  <c r="V135" i="1"/>
  <c r="Z135" i="1" s="1"/>
  <c r="AC135" i="1" s="1"/>
  <c r="V138" i="1"/>
  <c r="Z138" i="1" s="1"/>
  <c r="AC138" i="1" s="1"/>
  <c r="V141" i="1"/>
  <c r="Z141" i="1" s="1"/>
  <c r="AC141" i="1" s="1"/>
  <c r="V144" i="1"/>
  <c r="Z144" i="1" s="1"/>
  <c r="AC144" i="1" s="1"/>
  <c r="V147" i="1"/>
  <c r="Z147" i="1" s="1"/>
  <c r="AC147" i="1" s="1"/>
  <c r="V150" i="1"/>
  <c r="Z150" i="1" s="1"/>
  <c r="AC150" i="1" s="1"/>
  <c r="V153" i="1"/>
  <c r="Z153" i="1" s="1"/>
  <c r="AC153" i="1" s="1"/>
  <c r="V156" i="1"/>
  <c r="Z156" i="1" s="1"/>
  <c r="AC156" i="1" s="1"/>
  <c r="Z14" i="1"/>
  <c r="U125" i="1"/>
  <c r="U17" i="1"/>
  <c r="U18" i="1"/>
  <c r="V18" i="1" s="1"/>
  <c r="Z18" i="1" s="1"/>
  <c r="U19" i="1"/>
  <c r="U20" i="1"/>
  <c r="U21" i="1"/>
  <c r="V21" i="1" s="1"/>
  <c r="Z21" i="1" s="1"/>
  <c r="AC21" i="1" s="1"/>
  <c r="U22" i="1"/>
  <c r="U23" i="1"/>
  <c r="U24" i="1"/>
  <c r="V24" i="1" s="1"/>
  <c r="Z24" i="1" s="1"/>
  <c r="U25" i="1"/>
  <c r="U26" i="1"/>
  <c r="U27" i="1"/>
  <c r="V27" i="1" s="1"/>
  <c r="Z27" i="1" s="1"/>
  <c r="U28" i="1"/>
  <c r="U29" i="1"/>
  <c r="U30" i="1"/>
  <c r="V30" i="1" s="1"/>
  <c r="Z30" i="1" s="1"/>
  <c r="AC30" i="1" s="1"/>
  <c r="U31" i="1"/>
  <c r="U32" i="1"/>
  <c r="U33" i="1"/>
  <c r="V33" i="1" s="1"/>
  <c r="Z33" i="1" s="1"/>
  <c r="AC33" i="1" s="1"/>
  <c r="U34" i="1"/>
  <c r="U35" i="1"/>
  <c r="U36" i="1"/>
  <c r="V36" i="1" s="1"/>
  <c r="Z36" i="1" s="1"/>
  <c r="AC36" i="1" s="1"/>
  <c r="U37" i="1"/>
  <c r="U38" i="1"/>
  <c r="U39" i="1"/>
  <c r="V39" i="1" s="1"/>
  <c r="Z39" i="1" s="1"/>
  <c r="AC39" i="1" s="1"/>
  <c r="U40" i="1"/>
  <c r="U41" i="1"/>
  <c r="U42" i="1"/>
  <c r="V42" i="1" s="1"/>
  <c r="Z42" i="1" s="1"/>
  <c r="AC42" i="1" s="1"/>
  <c r="U43" i="1"/>
  <c r="U44" i="1"/>
  <c r="U45" i="1"/>
  <c r="V45" i="1" s="1"/>
  <c r="Z45" i="1" s="1"/>
  <c r="AC45" i="1" s="1"/>
  <c r="U46" i="1"/>
  <c r="U47" i="1"/>
  <c r="U48" i="1"/>
  <c r="V48" i="1" s="1"/>
  <c r="Z48" i="1" s="1"/>
  <c r="AC48" i="1" s="1"/>
  <c r="U49" i="1"/>
  <c r="U50" i="1"/>
  <c r="U51" i="1"/>
  <c r="V51" i="1" s="1"/>
  <c r="Z51" i="1" s="1"/>
  <c r="AC51" i="1" s="1"/>
  <c r="U52" i="1"/>
  <c r="U53" i="1"/>
  <c r="U54" i="1"/>
  <c r="V54" i="1" s="1"/>
  <c r="Z54" i="1" s="1"/>
  <c r="AC54" i="1" s="1"/>
  <c r="U55" i="1"/>
  <c r="U56" i="1"/>
  <c r="U57" i="1"/>
  <c r="V57" i="1" s="1"/>
  <c r="Z57" i="1" s="1"/>
  <c r="AC57" i="1" s="1"/>
  <c r="U58" i="1"/>
  <c r="U59" i="1"/>
  <c r="U60" i="1"/>
  <c r="V60" i="1" s="1"/>
  <c r="Z60" i="1" s="1"/>
  <c r="AC60" i="1" s="1"/>
  <c r="U61" i="1"/>
  <c r="U62" i="1"/>
  <c r="U63" i="1"/>
  <c r="V63" i="1" s="1"/>
  <c r="Z63" i="1" s="1"/>
  <c r="AC63" i="1" s="1"/>
  <c r="U64" i="1"/>
  <c r="U65" i="1"/>
  <c r="U66" i="1"/>
  <c r="V66" i="1" s="1"/>
  <c r="Z66" i="1" s="1"/>
  <c r="AC66" i="1" s="1"/>
  <c r="U67" i="1"/>
  <c r="U68" i="1"/>
  <c r="U69" i="1"/>
  <c r="V69" i="1" s="1"/>
  <c r="Z69" i="1" s="1"/>
  <c r="AC69" i="1" s="1"/>
  <c r="U70" i="1"/>
  <c r="U71" i="1"/>
  <c r="U72" i="1"/>
  <c r="V72" i="1" s="1"/>
  <c r="Z72" i="1" s="1"/>
  <c r="AC72" i="1" s="1"/>
  <c r="U73" i="1"/>
  <c r="U74" i="1"/>
  <c r="U75" i="1"/>
  <c r="V75" i="1" s="1"/>
  <c r="Z75" i="1" s="1"/>
  <c r="AC75" i="1" s="1"/>
  <c r="U76" i="1"/>
  <c r="U77" i="1"/>
  <c r="U78" i="1"/>
  <c r="V78" i="1" s="1"/>
  <c r="Z78" i="1" s="1"/>
  <c r="AC78" i="1" s="1"/>
  <c r="U79" i="1"/>
  <c r="U80" i="1"/>
  <c r="U81" i="1"/>
  <c r="V81" i="1" s="1"/>
  <c r="Z81" i="1" s="1"/>
  <c r="AC81" i="1" s="1"/>
  <c r="U82" i="1"/>
  <c r="U83" i="1"/>
  <c r="U84" i="1"/>
  <c r="V84" i="1" s="1"/>
  <c r="Z84" i="1" s="1"/>
  <c r="AC84" i="1" s="1"/>
  <c r="U85" i="1"/>
  <c r="U86" i="1"/>
  <c r="U87" i="1"/>
  <c r="V87" i="1" s="1"/>
  <c r="Z87" i="1" s="1"/>
  <c r="AC87" i="1" s="1"/>
  <c r="U88" i="1"/>
  <c r="U89" i="1"/>
  <c r="U90" i="1"/>
  <c r="V90" i="1" s="1"/>
  <c r="Z90" i="1" s="1"/>
  <c r="AC90" i="1" s="1"/>
  <c r="U91" i="1"/>
  <c r="U92" i="1"/>
  <c r="U93" i="1"/>
  <c r="V93" i="1" s="1"/>
  <c r="Z93" i="1" s="1"/>
  <c r="AC93" i="1" s="1"/>
  <c r="U94" i="1"/>
  <c r="U95" i="1"/>
  <c r="U96" i="1"/>
  <c r="V96" i="1" s="1"/>
  <c r="Z96" i="1" s="1"/>
  <c r="AC96" i="1" s="1"/>
  <c r="U97" i="1"/>
  <c r="U98" i="1"/>
  <c r="U99" i="1"/>
  <c r="V99" i="1" s="1"/>
  <c r="Z99" i="1" s="1"/>
  <c r="AC99" i="1" s="1"/>
  <c r="U100" i="1"/>
  <c r="U101" i="1"/>
  <c r="U102" i="1"/>
  <c r="V102" i="1" s="1"/>
  <c r="Z102" i="1" s="1"/>
  <c r="AC102" i="1" s="1"/>
  <c r="U103" i="1"/>
  <c r="U104" i="1"/>
  <c r="U105" i="1"/>
  <c r="V105" i="1" s="1"/>
  <c r="Z105" i="1" s="1"/>
  <c r="AC105" i="1" s="1"/>
  <c r="U106" i="1"/>
  <c r="U107" i="1"/>
  <c r="U108" i="1"/>
  <c r="V108" i="1" s="1"/>
  <c r="Z108" i="1" s="1"/>
  <c r="AC108" i="1" s="1"/>
  <c r="U109" i="1"/>
  <c r="U110" i="1"/>
  <c r="U111" i="1"/>
  <c r="V111" i="1" s="1"/>
  <c r="Z111" i="1" s="1"/>
  <c r="AC111" i="1" s="1"/>
  <c r="U112" i="1"/>
  <c r="U113" i="1"/>
  <c r="U114" i="1"/>
  <c r="V114" i="1" s="1"/>
  <c r="Z114" i="1" s="1"/>
  <c r="AC114" i="1" s="1"/>
  <c r="U115" i="1"/>
  <c r="U116" i="1"/>
  <c r="U117" i="1"/>
  <c r="V117" i="1" s="1"/>
  <c r="Z117" i="1" s="1"/>
  <c r="AC117" i="1" s="1"/>
  <c r="U118" i="1"/>
  <c r="U119" i="1"/>
  <c r="U120" i="1"/>
  <c r="V120" i="1" s="1"/>
  <c r="Z120" i="1" s="1"/>
  <c r="AC120" i="1" s="1"/>
  <c r="U121" i="1"/>
  <c r="U122" i="1"/>
  <c r="U123" i="1"/>
  <c r="V123" i="1" s="1"/>
  <c r="Z123" i="1" s="1"/>
  <c r="AC123" i="1" s="1"/>
  <c r="U124" i="1"/>
  <c r="U126" i="1"/>
  <c r="V126" i="1" s="1"/>
  <c r="Z126" i="1" s="1"/>
  <c r="AC126" i="1" s="1"/>
  <c r="U127" i="1"/>
  <c r="U129" i="1"/>
  <c r="U130" i="1"/>
  <c r="V130" i="1" s="1"/>
  <c r="Z130" i="1" s="1"/>
  <c r="AC130" i="1" s="1"/>
  <c r="U131" i="1"/>
  <c r="V131" i="1" s="1"/>
  <c r="Z131" i="1" s="1"/>
  <c r="AC131" i="1" s="1"/>
  <c r="U132" i="1"/>
  <c r="U133" i="1"/>
  <c r="V133" i="1" s="1"/>
  <c r="Z133" i="1" s="1"/>
  <c r="AC133" i="1" s="1"/>
  <c r="U134" i="1"/>
  <c r="V134" i="1" s="1"/>
  <c r="Z134" i="1" s="1"/>
  <c r="AC134" i="1" s="1"/>
  <c r="U135" i="1"/>
  <c r="U136" i="1"/>
  <c r="V136" i="1" s="1"/>
  <c r="Z136" i="1" s="1"/>
  <c r="AC136" i="1" s="1"/>
  <c r="U137" i="1"/>
  <c r="V137" i="1" s="1"/>
  <c r="Z137" i="1" s="1"/>
  <c r="AC137" i="1" s="1"/>
  <c r="U138" i="1"/>
  <c r="U139" i="1"/>
  <c r="V139" i="1" s="1"/>
  <c r="Z139" i="1" s="1"/>
  <c r="AC139" i="1" s="1"/>
  <c r="U140" i="1"/>
  <c r="V140" i="1" s="1"/>
  <c r="Z140" i="1" s="1"/>
  <c r="AC140" i="1" s="1"/>
  <c r="U141" i="1"/>
  <c r="U142" i="1"/>
  <c r="V142" i="1" s="1"/>
  <c r="Z142" i="1" s="1"/>
  <c r="AC142" i="1" s="1"/>
  <c r="U143" i="1"/>
  <c r="V143" i="1" s="1"/>
  <c r="Z143" i="1" s="1"/>
  <c r="AC143" i="1" s="1"/>
  <c r="U144" i="1"/>
  <c r="U145" i="1"/>
  <c r="V145" i="1" s="1"/>
  <c r="Z145" i="1" s="1"/>
  <c r="AC145" i="1" s="1"/>
  <c r="U146" i="1"/>
  <c r="V146" i="1" s="1"/>
  <c r="Z146" i="1" s="1"/>
  <c r="AC146" i="1" s="1"/>
  <c r="U147" i="1"/>
  <c r="U148" i="1"/>
  <c r="V148" i="1" s="1"/>
  <c r="Z148" i="1" s="1"/>
  <c r="AC148" i="1" s="1"/>
  <c r="U149" i="1"/>
  <c r="V149" i="1" s="1"/>
  <c r="Z149" i="1" s="1"/>
  <c r="AC149" i="1" s="1"/>
  <c r="U150" i="1"/>
  <c r="U151" i="1"/>
  <c r="V151" i="1" s="1"/>
  <c r="Z151" i="1" s="1"/>
  <c r="AC151" i="1" s="1"/>
  <c r="U152" i="1"/>
  <c r="V152" i="1" s="1"/>
  <c r="Z152" i="1" s="1"/>
  <c r="AC152" i="1" s="1"/>
  <c r="U153" i="1"/>
  <c r="U154" i="1"/>
  <c r="V154" i="1" s="1"/>
  <c r="Z154" i="1" s="1"/>
  <c r="AC154" i="1" s="1"/>
  <c r="U155" i="1"/>
  <c r="V155" i="1" s="1"/>
  <c r="Z155" i="1" s="1"/>
  <c r="AC155" i="1" s="1"/>
  <c r="U156" i="1"/>
  <c r="U157" i="1"/>
  <c r="V157" i="1" s="1"/>
  <c r="Z157" i="1" s="1"/>
  <c r="AC157" i="1" s="1"/>
  <c r="U158" i="1"/>
  <c r="V158" i="1" s="1"/>
  <c r="Z158" i="1" s="1"/>
  <c r="AC158" i="1" s="1"/>
  <c r="U16" i="1"/>
  <c r="R84" i="1"/>
  <c r="R87" i="1"/>
  <c r="R88" i="1"/>
  <c r="R83"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26" i="1"/>
  <c r="R17" i="1"/>
  <c r="R18" i="1"/>
  <c r="R20" i="1"/>
  <c r="R21" i="1"/>
  <c r="R22" i="1"/>
  <c r="R24" i="1"/>
  <c r="R26" i="1"/>
  <c r="R27" i="1"/>
  <c r="R28" i="1"/>
  <c r="R30" i="1"/>
  <c r="R32" i="1"/>
  <c r="R33" i="1"/>
  <c r="R34" i="1"/>
  <c r="R36" i="1"/>
  <c r="R38" i="1"/>
  <c r="R39" i="1"/>
  <c r="R40" i="1"/>
  <c r="R42" i="1"/>
  <c r="R44" i="1"/>
  <c r="R45" i="1"/>
  <c r="R46" i="1"/>
  <c r="R48" i="1"/>
  <c r="R50" i="1"/>
  <c r="R51" i="1"/>
  <c r="R52" i="1"/>
  <c r="R54" i="1"/>
  <c r="R56" i="1"/>
  <c r="R57" i="1"/>
  <c r="R58" i="1"/>
  <c r="R60" i="1"/>
  <c r="R62" i="1"/>
  <c r="R63" i="1"/>
  <c r="R64" i="1"/>
  <c r="R66" i="1"/>
  <c r="R68" i="1"/>
  <c r="R69" i="1"/>
  <c r="R70" i="1"/>
  <c r="R72" i="1"/>
  <c r="R74" i="1"/>
  <c r="R75" i="1"/>
  <c r="R76" i="1"/>
  <c r="R78" i="1"/>
  <c r="R80" i="1"/>
  <c r="R81" i="1"/>
  <c r="R82" i="1"/>
  <c r="R90" i="1"/>
  <c r="R92" i="1"/>
  <c r="R93" i="1"/>
  <c r="R94" i="1"/>
  <c r="R96" i="1"/>
  <c r="R98" i="1"/>
  <c r="R99" i="1"/>
  <c r="R100" i="1"/>
  <c r="R102" i="1"/>
  <c r="R104" i="1"/>
  <c r="R105" i="1"/>
  <c r="R106" i="1"/>
  <c r="R108" i="1"/>
  <c r="R110" i="1"/>
  <c r="R111" i="1"/>
  <c r="R112" i="1"/>
  <c r="R114" i="1"/>
  <c r="R116" i="1"/>
  <c r="R117" i="1"/>
  <c r="R118" i="1"/>
  <c r="R120" i="1"/>
  <c r="R122" i="1"/>
  <c r="R123" i="1"/>
  <c r="R124" i="1"/>
  <c r="R16" i="1"/>
  <c r="R14" i="1"/>
  <c r="J12" i="1" l="1"/>
  <c r="J16" i="1" l="1"/>
  <c r="J66" i="1"/>
  <c r="V16" i="1"/>
  <c r="AC18" i="1"/>
  <c r="N127" i="1"/>
  <c r="P159" i="1"/>
  <c r="P14" i="1"/>
  <c r="N159" i="1"/>
  <c r="Z16" i="1" l="1"/>
  <c r="AC16" i="1" s="1"/>
  <c r="J159" i="1"/>
  <c r="J127" i="1"/>
  <c r="AC27" i="1" l="1"/>
  <c r="AC24" i="1"/>
  <c r="AC127" i="1"/>
  <c r="AC159" i="1"/>
  <c r="AC25" i="1"/>
</calcChain>
</file>

<file path=xl/sharedStrings.xml><?xml version="1.0" encoding="utf-8"?>
<sst xmlns="http://schemas.openxmlformats.org/spreadsheetml/2006/main" count="1290" uniqueCount="296">
  <si>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</si>
  <si>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</si>
  <si>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</si>
  <si>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</si>
  <si>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</si>
  <si>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</si>
  <si>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</si>
  <si>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</si>
  <si>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</si>
  <si>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</si>
  <si>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</si>
  <si>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</si>
  <si>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</si>
  <si>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</si>
  <si>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</si>
  <si>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</si>
  <si>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</si>
  <si>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</si>
  <si>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</si>
  <si>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</si>
  <si>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</si>
  <si>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</si>
  <si>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</si>
  <si>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</si>
  <si>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</si>
  <si>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</si>
  <si>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</si>
  <si>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</si>
  <si>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</si>
  <si>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</si>
  <si>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</si>
  <si>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</si>
  <si>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</si>
  <si>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</si>
  <si>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</si>
  <si>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</si>
  <si>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</si>
  <si>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</si>
  <si>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</si>
  <si>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</si>
  <si>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</si>
  <si>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</si>
  <si>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</si>
  <si>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</si>
  <si>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</si>
  <si>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</si>
  <si>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</si>
  <si>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</si>
  <si>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</si>
  <si>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</si>
  <si>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</si>
  <si>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</si>
  <si>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</si>
  <si>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</si>
  <si>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</si>
  <si>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</si>
  <si>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</si>
  <si>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</si>
  <si>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</si>
  <si>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</si>
  <si>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</si>
  <si>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</si>
  <si>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</si>
  <si>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</si>
  <si>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</si>
  <si>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</si>
  <si>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</si>
  <si>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</si>
  <si>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</si>
  <si>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</si>
  <si>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</si>
  <si>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</si>
  <si>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</si>
  <si>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</si>
  <si>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</si>
  <si>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</si>
  <si>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</si>
  <si>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</si>
  <si>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</si>
  <si>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</si>
  <si>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</si>
  <si>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</si>
  <si>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</si>
  <si>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</si>
  <si>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</si>
  <si>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</si>
  <si>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</si>
  <si>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</si>
  <si>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</si>
  <si>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</si>
  <si>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</si>
  <si>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</si>
  <si>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</si>
  <si>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</si>
  <si>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</si>
  <si>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</si>
  <si>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</si>
  <si>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</si>
  <si>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</si>
  <si>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</si>
  <si>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</si>
  <si>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</si>
  <si>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</si>
  <si>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</si>
  <si>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</si>
  <si>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</si>
  <si>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</si>
  <si>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</si>
  <si>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</si>
  <si>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</si>
  <si>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</si>
  <si>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</si>
  <si>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</si>
  <si>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</si>
  <si>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</si>
  <si>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</si>
  <si>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</si>
  <si>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</si>
  <si>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</si>
  <si>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</si>
  <si>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</si>
  <si>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</si>
  <si>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</si>
  <si>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</si>
  <si>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</si>
  <si>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</si>
  <si>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</si>
  <si>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</si>
  <si>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</si>
  <si>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ՊԵԿ նախագահ</t>
  </si>
  <si>
    <t>ՊԵԿ գնումների կազմակերպման և վարչատնտեսական ապահովման վարչություն</t>
  </si>
  <si>
    <t>ՊԵԿ համալիր հարկային ստուգումների վարչություն</t>
  </si>
  <si>
    <t>ՊԵԿ հարկ վճարոզների ընթացիկ հսկողության հարկային տեսչություն- վարչություն</t>
  </si>
  <si>
    <t>ՊԵԿ հետաքննության և օպերատիվ հետախուզության վարչություն</t>
  </si>
  <si>
    <t>ՊԵԿ ներքին աուդիտի վարչություն</t>
  </si>
  <si>
    <t>ՊԵԿ ներքին անվտանգության վարչություն</t>
  </si>
  <si>
    <t>ՊԵԿ միջազգային համագործակցության վարչություն</t>
  </si>
  <si>
    <t>ՊԵԿ հետբացթողումային հսկողության վարչություն</t>
  </si>
  <si>
    <t>ՊԵԿ մաքսաային հսկողության վարչություն</t>
  </si>
  <si>
    <t>ՊԵԿ տեղեկատվական տեխնալոգիաների վարչություն</t>
  </si>
  <si>
    <t>ՊԵԿ մաքսանենգության դեմ պայքարի վարչություն</t>
  </si>
  <si>
    <t>ՊԵԿ վարչարարության մեթոդաբանության և ընթացակարգերի վարչություն</t>
  </si>
  <si>
    <t>ՊԵԿ իրավաբանական վարչություն</t>
  </si>
  <si>
    <t>ՊԵԿ Արևմտյան մաքսատուն-վարչություն</t>
  </si>
  <si>
    <t>ՊԵԿ Արևելյան մաքսատուն-վարչություն</t>
  </si>
  <si>
    <t xml:space="preserve">Տոյոտա-Կորոլլա 018 BB 01 </t>
  </si>
  <si>
    <t>Տոյոտա-Քեմրի 017 BB 01</t>
  </si>
  <si>
    <t xml:space="preserve">Տոյոտա-Կորոլլա 014 BB 01 </t>
  </si>
  <si>
    <t>Տոյոտա-Քեմրի 013 BB 01</t>
  </si>
  <si>
    <t xml:space="preserve">Տոյոտա-Կորոլլա 011 BB 01 </t>
  </si>
  <si>
    <t xml:space="preserve">Տոյոտա-Կորոլլա 010 BB 01 </t>
  </si>
  <si>
    <t xml:space="preserve">Տոյոտա-Կորոլլա 009 BB 01 </t>
  </si>
  <si>
    <t xml:space="preserve">Տոյոտա-Կորոլլա 008 BB 01 </t>
  </si>
  <si>
    <t>Տոյոտա ՌԱՎ-4 003 BB 01</t>
  </si>
  <si>
    <t xml:space="preserve">Տոյոտա-Կորոլլա 105 BB 01 </t>
  </si>
  <si>
    <t>Տոյոտա-Քեմրի 009 LL 55</t>
  </si>
  <si>
    <t>Տոյոտա-Քեմրի 002 BB 01</t>
  </si>
  <si>
    <t xml:space="preserve">Տոյոտա-Կորոլլա 005 BB 01 </t>
  </si>
  <si>
    <t xml:space="preserve">Տոյոտա-Կորոլլա 006 BB 01 </t>
  </si>
  <si>
    <t xml:space="preserve">Տոյոտա-Կորոլլա 007 BB 01 </t>
  </si>
  <si>
    <t xml:space="preserve">Տոյոտա-Կորոլլա 019 BB 01 </t>
  </si>
  <si>
    <t xml:space="preserve">Տոյոտա-Կորոլլա 021 BB 01 </t>
  </si>
  <si>
    <t xml:space="preserve">Տոյոտա-Կորոլլա 023 BB 01 </t>
  </si>
  <si>
    <t xml:space="preserve">Տոյոտա-Կորոլլա 024 BB 01 </t>
  </si>
  <si>
    <t xml:space="preserve">Տոյոտա-Կորոլլա 025 BB 01 </t>
  </si>
  <si>
    <t xml:space="preserve">Ռենո-Լոգան      026 BB 01 </t>
  </si>
  <si>
    <t xml:space="preserve">Տոյոտա-Կորոլլա 027 BB 01 </t>
  </si>
  <si>
    <t xml:space="preserve">Տոյոտա-Կորոլլա 030 BB 01 </t>
  </si>
  <si>
    <t xml:space="preserve">Տոյոտա-Կորոլլա 031 BB 01 </t>
  </si>
  <si>
    <t xml:space="preserve">Տոյոտա-Կորոլլա 033 BB 01 </t>
  </si>
  <si>
    <t xml:space="preserve">Ռենո-Լոգան      036 BB 01 </t>
  </si>
  <si>
    <t xml:space="preserve">Տոյոտա-Կորոլլա 040 BB 01 </t>
  </si>
  <si>
    <t xml:space="preserve">Տոյոտա-Կորոլլա 041 BB 01 </t>
  </si>
  <si>
    <t xml:space="preserve">Տոյոտա-Կորոլլա 042 BB 01 </t>
  </si>
  <si>
    <t xml:space="preserve">Միցուբիշի Լ-200  043 BB 01 </t>
  </si>
  <si>
    <t xml:space="preserve">Տոյոտա-Կորոլլա 044 BB 01 </t>
  </si>
  <si>
    <t>ՊԵԿ կազմակերպման և հսկողության վարչություն</t>
  </si>
  <si>
    <t xml:space="preserve">Տոյոտա-Կորոլլա 047 BB 01 </t>
  </si>
  <si>
    <t xml:space="preserve">Միցուբիշի Լ-200  048 BB 01 </t>
  </si>
  <si>
    <t xml:space="preserve">Պեժո-Պարտնյոր  049 BB 01 </t>
  </si>
  <si>
    <t>ՊԵԿ հարկ վճարողների սպասարկման վարչություն</t>
  </si>
  <si>
    <t xml:space="preserve">Տոյոտա-Կորոլլա 051 BB 01 </t>
  </si>
  <si>
    <t xml:space="preserve">Տոյոտա-Կորոլլա 052 BB 01 </t>
  </si>
  <si>
    <t xml:space="preserve">Տոյոտա-Կորոլլա 054 BB 01 </t>
  </si>
  <si>
    <t xml:space="preserve">Տոյոտա-Կորոլլա 055 BB 01 </t>
  </si>
  <si>
    <t xml:space="preserve">Տոյոտա-Կորոլլա 056 BB 01 </t>
  </si>
  <si>
    <t xml:space="preserve">Տոյոտա-Կորոլլա 057 BB 01 </t>
  </si>
  <si>
    <t xml:space="preserve">Տոյոտա-Կորոլլա 058 BB 01 </t>
  </si>
  <si>
    <t xml:space="preserve">Տոյոտա-Կորոլլա 059 BB 01 </t>
  </si>
  <si>
    <t xml:space="preserve">Տոյոտա-Կորոլլա 060 BB 01 </t>
  </si>
  <si>
    <t>ՊԵԿ Հարավային մաքսատուն-վարչություն</t>
  </si>
  <si>
    <t xml:space="preserve">Տոյոտա-Կորոլլա 063 BB 01 </t>
  </si>
  <si>
    <t xml:space="preserve">Տոյոտա-Կորոլլա 062 BB 01 </t>
  </si>
  <si>
    <t xml:space="preserve">Տոյոտա-Կորոլլա 064 BB 01 </t>
  </si>
  <si>
    <t xml:space="preserve">Տոյոտա-Կորոլլա 065 BB 01 </t>
  </si>
  <si>
    <t>ՊԵԿ Զարգացման և վարչարարության ռազմավարական ծրագրերի վարչություն</t>
  </si>
  <si>
    <t xml:space="preserve">Տոյոտա-Կորոլլա 066 BB 01 </t>
  </si>
  <si>
    <t>ՊԵԿ հարկային տեղեկատվության և ռիսկերի վերլուծության վարչություն</t>
  </si>
  <si>
    <t xml:space="preserve">Տոյոտա-Կորոլլա 068 BB 01 </t>
  </si>
  <si>
    <t xml:space="preserve">Տոյոտա-Կորոլլա 069 BB 01 </t>
  </si>
  <si>
    <t xml:space="preserve">Տոյոտա-Կորոլլա 070 BB 01 </t>
  </si>
  <si>
    <t xml:space="preserve">Տոյոտա-Կորոլլա 071 BB 01 </t>
  </si>
  <si>
    <t>ՊԵԿ Երևանի մաքսային սպասարկման կենտրոն մաքսատուն վարչություն</t>
  </si>
  <si>
    <t xml:space="preserve">Տոյոտա-Կորոլլա 072 BB 01 </t>
  </si>
  <si>
    <t xml:space="preserve">Տոյոտա-Կորոլլա 073 BB 01 </t>
  </si>
  <si>
    <t xml:space="preserve">Տոյոտա-Կորոլլա 074 BB 01 </t>
  </si>
  <si>
    <t xml:space="preserve">Տոյոտա-Կորոլլա 075 BB 01 </t>
  </si>
  <si>
    <t xml:space="preserve">Տոյոտա-Կորոլլա 076 BB 01 </t>
  </si>
  <si>
    <t xml:space="preserve">Տոյոտա-Կորոլլա 077 BB 01 </t>
  </si>
  <si>
    <t xml:space="preserve">Տոյոտա-Կորոլլա 078 BB 01 </t>
  </si>
  <si>
    <t xml:space="preserve">Տոյոտա-Կորոլլա 079 BB 01 </t>
  </si>
  <si>
    <t xml:space="preserve">Տոյոտա-Կորոլլա 080 BB 01 </t>
  </si>
  <si>
    <t xml:space="preserve">Տոյոտա-Կորոլլա 082 BB 01 </t>
  </si>
  <si>
    <t xml:space="preserve">Տոյոտա-Կորոլլա 083 BB 01 </t>
  </si>
  <si>
    <t xml:space="preserve">Տոյոտա-Կորոլլա 085 BB 01 </t>
  </si>
  <si>
    <t xml:space="preserve">Տոյոտա-Կորոլլա 089 BB 01 </t>
  </si>
  <si>
    <t xml:space="preserve">Տոյոտա-Կորոլլա 090 BB 01 </t>
  </si>
  <si>
    <t xml:space="preserve">Տոյոտա-Կորոլլա 091 BB 01 </t>
  </si>
  <si>
    <t xml:space="preserve">Տոյոտա-Կորոլլա 092 BB 01 </t>
  </si>
  <si>
    <t xml:space="preserve">Տոյոտա-Կորոլլա 093 BB 01 </t>
  </si>
  <si>
    <t xml:space="preserve">Տոյոտա-Կորոլլա 094 BB 01 </t>
  </si>
  <si>
    <t xml:space="preserve">Տոյոտա-Կորոլլա 095 BB 01 </t>
  </si>
  <si>
    <t xml:space="preserve">Տոյոտա-Կորոլլա 096 BB 01 </t>
  </si>
  <si>
    <t xml:space="preserve">Տոյոտա-Կորոլլա 097 BB 01 </t>
  </si>
  <si>
    <t xml:space="preserve">Տոյոտա-Կորոլլա 099 BB 01 </t>
  </si>
  <si>
    <t>Տոյոտա ՌԱՎ-4   100 BB 01</t>
  </si>
  <si>
    <t xml:space="preserve">Տոյոտա-Կորոլլա 101 BB 01 </t>
  </si>
  <si>
    <t xml:space="preserve">Տոյոտա-Կորոլլա 103 BB 01 </t>
  </si>
  <si>
    <t xml:space="preserve">Տոյոտա-Կորոլլա 104 BB 01 </t>
  </si>
  <si>
    <t xml:space="preserve">Տոյոտա-Կորոլլա 106 BB 01 </t>
  </si>
  <si>
    <t xml:space="preserve">Տոյոտա-Կորոլլա 107 BB 01 </t>
  </si>
  <si>
    <t xml:space="preserve">Հյունդայի Հ1        109 BB 01 </t>
  </si>
  <si>
    <t xml:space="preserve">Տոյոտա-Կորոլլա 110 BB 01 </t>
  </si>
  <si>
    <t>ՊԵԿ Հյուսիսային մաքսատուն-վարչություն</t>
  </si>
  <si>
    <t xml:space="preserve">Տոյոտա-Կորոլլա 111 BB 01 </t>
  </si>
  <si>
    <t xml:space="preserve">Տոյոտա-Կորոլլա 112 BB 01 </t>
  </si>
  <si>
    <t xml:space="preserve">Տոյոտա-Կորոլլա 113 BB 01 </t>
  </si>
  <si>
    <t xml:space="preserve">Տոյոտա-Կորոլլա 114 BB 01 </t>
  </si>
  <si>
    <t xml:space="preserve">Ռենո-Լոգան      116 BB 01 </t>
  </si>
  <si>
    <t xml:space="preserve">Տոյոտա-Կորոլլա 118 BB 01 </t>
  </si>
  <si>
    <t xml:space="preserve">Տոյոտա-Կորոլլա 120 BB 01 </t>
  </si>
  <si>
    <t xml:space="preserve">Տոյոտա-Կորոլլա 124 BB 01 </t>
  </si>
  <si>
    <t xml:space="preserve">Ֆորդ-Տրանզիտ-Կոնեկտ           127 BB 01 </t>
  </si>
  <si>
    <t>ՊԵԿ մաքսային հսկողության վարչություն</t>
  </si>
  <si>
    <t xml:space="preserve">Ֆորդ-Տրանզիտ          129 BB 01 </t>
  </si>
  <si>
    <t xml:space="preserve">Տոյոտա-Կորոլլա 131 BB 01 </t>
  </si>
  <si>
    <t xml:space="preserve">Տոյոտա-Կորոլլա 133 BB 01 </t>
  </si>
  <si>
    <t xml:space="preserve">ՎՈԼՎՕ FM330          134 BB 01 </t>
  </si>
  <si>
    <t xml:space="preserve">ՎՈԼՎՕ FM370          135 BB 01 </t>
  </si>
  <si>
    <t xml:space="preserve">ՎՈԼՎՕ FM370          136 BB 01 </t>
  </si>
  <si>
    <t xml:space="preserve">ՎՈԼՎՕ FM370          137 BB 01 </t>
  </si>
  <si>
    <t xml:space="preserve">ՎՈԼՎՕ FM370          138 BB 01 </t>
  </si>
  <si>
    <t xml:space="preserve">Տոյոտա-Կորոլլա 140 BB 01 </t>
  </si>
  <si>
    <t xml:space="preserve">Միցուբիշի Լ-200  142 BB 01 </t>
  </si>
  <si>
    <t xml:space="preserve">Տոյոտա-Կորոլլա 145 BB 01 </t>
  </si>
  <si>
    <t xml:space="preserve">Միցուբիշի Լ-200  146 BB 01 </t>
  </si>
  <si>
    <t xml:space="preserve">Ռենո-Լոգան      148 BB 01 </t>
  </si>
  <si>
    <t xml:space="preserve">Ռենո-Լոգան      151 BB 01 </t>
  </si>
  <si>
    <t xml:space="preserve">Տոյոտա-Կորոլլա 158 BB 01 </t>
  </si>
  <si>
    <t xml:space="preserve">Տոյոտա-Կորոլլա 160 BB 01 </t>
  </si>
  <si>
    <t>Տոյոտա-Քեմրի 164 BB 01</t>
  </si>
  <si>
    <t xml:space="preserve">Միցուբիշի Լ-200  165 BB 01 </t>
  </si>
  <si>
    <t>Տոյոտա ՌԱՎ-4   166 BB 01</t>
  </si>
  <si>
    <t xml:space="preserve">Միցուբիշի Լ-200  168 BB 01 </t>
  </si>
  <si>
    <t>Տոյոտա ՌԱՎ-4   170 BB 01</t>
  </si>
  <si>
    <t xml:space="preserve">Միցուբիշի Լ-200  171 BB 01 </t>
  </si>
  <si>
    <t xml:space="preserve">Միցուբիշի Լ-200  180 BB 01 </t>
  </si>
  <si>
    <t xml:space="preserve">Միցուբիշի Լ-200  172 BB 01 </t>
  </si>
  <si>
    <t xml:space="preserve">Գազ-27840B         157 BB 01 </t>
  </si>
  <si>
    <t xml:space="preserve">Գազ-22177         188 BB 01 </t>
  </si>
  <si>
    <t xml:space="preserve">Գազ-22177         189 BB 01 </t>
  </si>
  <si>
    <t xml:space="preserve">Ռենո-Լոգան      196 BB 01 </t>
  </si>
  <si>
    <t xml:space="preserve">Ռենո-Լոգան      198 BB 01 </t>
  </si>
  <si>
    <t xml:space="preserve">Տոյոտա-Կորոլլա 200 BB 01 </t>
  </si>
  <si>
    <t xml:space="preserve">Տոյոտա-Կորոլլա 218 BB 01 </t>
  </si>
  <si>
    <t>Գազ-A63R42       201 BB 01</t>
  </si>
  <si>
    <t>Գազ-A63R42       202 BB 01</t>
  </si>
  <si>
    <t>Գազ-A63R42       203 BB 01</t>
  </si>
  <si>
    <t>Գազ-A63R42       210 BB 01</t>
  </si>
  <si>
    <t>Գազ-A63R42       209 BB 01</t>
  </si>
  <si>
    <t>Գազ-A63R42       208 BB 01</t>
  </si>
  <si>
    <t>Գազ-A63R42       207 BB 01</t>
  </si>
  <si>
    <t>Գազ-A63R42       206 BB 01</t>
  </si>
  <si>
    <t>Գազ-A63R42       205 BB 01</t>
  </si>
  <si>
    <t>Գազ-A63R42       204 BB 01</t>
  </si>
  <si>
    <t>Գազ-A21R22       211 BB 01</t>
  </si>
  <si>
    <t>Գազ-A21R22       212 BB 01</t>
  </si>
  <si>
    <t>Գազ-27840B       213 BB 01</t>
  </si>
  <si>
    <t xml:space="preserve">Միցուբիշի Լ-200  038 BB 01 </t>
  </si>
  <si>
    <t xml:space="preserve">Տոյոտա-Կորոլլա 088 BB 01 </t>
  </si>
  <si>
    <t xml:space="preserve">Ֆորդ-Տրանզիտ-Կոնեկտ           128 BB 01 </t>
  </si>
  <si>
    <t xml:space="preserve">Վազ-212140        130 BB 01 </t>
  </si>
  <si>
    <t xml:space="preserve">ՈՒազ-Պատրիոտ 490 CM 61 </t>
  </si>
  <si>
    <t xml:space="preserve">Տոյոտա-Պրադո     221 BB 01 </t>
  </si>
  <si>
    <t xml:space="preserve">Տոյոտա-Կորոլլա 050 BB 01 </t>
  </si>
  <si>
    <t>ՀԱՅԱՍՏԱՆԻ ՀԱՆՐԱՊԵՏՈՒԹՅԱՆ ՊԵՏԱԿԱՆ ԵԿԱՄՈՒՏՆԵՐԻ ԿՈՄԻՏԵ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</si>
</sst>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Red]\(0\)"/>
    <numFmt numFmtId="166" formatCode="_(* #,##0.0_);_(* \(#,##0.0\);_(* &quot;-&quot;??_);_(@_)"/>
    <numFmt numFmtId="167" formatCode="_(* #,##0_);_(* \(#,##0\);_(* &quot;-&quot;??_);_(@_)"/>
    <numFmt numFmtId="168" formatCode="_(* #,##0.000_);_(* \(#,##0.000\);_(* &quot;-&quot;??_);_(@_)"/>
  </numFmts>
  <fonts count="25"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10"/>
      <color theme="1"/>
      <name val="GHEA Grapalat"/>
      <family val="2"/>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25">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6"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6"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5" fontId="4" fillId="0" borderId="11" xfId="0" applyNumberFormat="1"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164" fontId="4" fillId="0" borderId="0" xfId="0" applyNumberFormat="1" applyFont="1" applyBorder="1" applyAlignment="1" applyProtection="1">
      <alignment horizontal="center"/>
      <protection locked="0"/>
    </xf>
    <xf numFmtId="164"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43"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43"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22"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43" fontId="15" fillId="3" borderId="11" xfId="1" applyFont="1" applyFill="1" applyBorder="1" applyAlignment="1" applyProtection="1">
      <alignment horizontal="center" vertical="center"/>
    </xf>
    <xf numFmtId="43" fontId="4" fillId="3" borderId="13" xfId="1" applyFont="1" applyFill="1" applyBorder="1" applyAlignment="1" applyProtection="1">
      <alignment horizontal="center" vertical="center"/>
    </xf>
    <xf numFmtId="0" fontId="4" fillId="0" borderId="0" xfId="0" applyFont="1" applyBorder="1" applyProtection="1"/>
    <xf numFmtId="0" fontId="17" fillId="5" borderId="0" xfId="0" applyFont="1" applyFill="1" applyAlignment="1">
      <alignment horizontal="center" vertical="center"/>
    </xf>
    <xf numFmtId="0" fontId="17" fillId="5" borderId="0" xfId="0" applyFont="1" applyFill="1" applyAlignment="1">
      <alignment wrapText="1"/>
    </xf>
    <xf numFmtId="165"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3" xfId="0" applyFont="1" applyFill="1" applyBorder="1" applyAlignment="1" applyProtection="1">
      <alignment horizontal="left" vertical="center"/>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24" fillId="0" borderId="0" xfId="0" applyFont="1" applyAlignment="1">
      <alignment horizontal="center" vertical="center"/>
    </xf>
    <xf numFmtId="0" fontId="4" fillId="0" borderId="11" xfId="0" applyFont="1" applyBorder="1" applyAlignment="1" applyProtection="1">
      <alignment horizontal="left" vertical="center" wrapText="1"/>
      <protection locked="0"/>
    </xf>
    <xf numFmtId="0" fontId="9" fillId="7" borderId="11" xfId="0" applyFont="1" applyFill="1" applyBorder="1" applyAlignment="1" applyProtection="1">
      <alignment horizontal="center" vertical="center"/>
      <protection locked="0"/>
    </xf>
    <xf numFmtId="0" fontId="4" fillId="7" borderId="11" xfId="0" applyFont="1" applyFill="1" applyBorder="1" applyAlignment="1" applyProtection="1">
      <alignment horizontal="center" vertical="center" wrapText="1"/>
      <protection locked="0"/>
    </xf>
    <xf numFmtId="0" fontId="0" fillId="7" borderId="0" xfId="0" applyFill="1" applyAlignment="1" applyProtection="1">
      <alignment horizontal="center" vertical="center"/>
      <protection locked="0"/>
    </xf>
    <xf numFmtId="0" fontId="4" fillId="0" borderId="11" xfId="0" applyFont="1" applyBorder="1" applyProtection="1">
      <protection locked="0"/>
    </xf>
    <xf numFmtId="0" fontId="24" fillId="0" borderId="11" xfId="0" applyFont="1" applyBorder="1" applyAlignment="1">
      <alignment horizontal="center" vertical="center"/>
    </xf>
    <xf numFmtId="0" fontId="0" fillId="0" borderId="0" xfId="0" applyAlignment="1" applyProtection="1">
      <protection locked="0"/>
    </xf>
    <xf numFmtId="0" fontId="3" fillId="2" borderId="0" xfId="0" applyFont="1" applyFill="1" applyAlignment="1" applyProtection="1">
      <protection locked="0"/>
    </xf>
    <xf numFmtId="0" fontId="4" fillId="2" borderId="0" xfId="0" applyFont="1" applyFill="1" applyAlignment="1" applyProtection="1">
      <protection locked="0"/>
    </xf>
    <xf numFmtId="0" fontId="5" fillId="0" borderId="10" xfId="0" applyFont="1" applyFill="1" applyBorder="1" applyAlignment="1" applyProtection="1">
      <alignment wrapText="1"/>
    </xf>
    <xf numFmtId="0" fontId="5" fillId="0" borderId="17" xfId="0" applyFont="1" applyFill="1" applyBorder="1" applyAlignment="1" applyProtection="1">
      <alignment wrapText="1"/>
      <protection locked="0"/>
    </xf>
    <xf numFmtId="0" fontId="4" fillId="4" borderId="11" xfId="0" applyFont="1" applyFill="1" applyBorder="1" applyAlignment="1" applyProtection="1">
      <alignment vertical="center" wrapText="1"/>
      <protection locked="0"/>
    </xf>
    <xf numFmtId="43" fontId="4" fillId="0" borderId="11" xfId="1" applyFont="1" applyBorder="1" applyAlignment="1" applyProtection="1">
      <alignment vertical="center"/>
      <protection locked="0"/>
    </xf>
    <xf numFmtId="0" fontId="4" fillId="7" borderId="11" xfId="0" applyFont="1" applyFill="1" applyBorder="1" applyAlignment="1" applyProtection="1">
      <alignment vertical="center" wrapText="1"/>
      <protection locked="0"/>
    </xf>
    <xf numFmtId="164" fontId="4" fillId="0" borderId="0" xfId="0" applyNumberFormat="1" applyFont="1" applyBorder="1" applyAlignment="1" applyProtection="1">
      <protection locked="0"/>
    </xf>
    <xf numFmtId="3" fontId="4" fillId="7" borderId="11" xfId="0" applyNumberFormat="1" applyFont="1" applyFill="1" applyBorder="1" applyAlignment="1" applyProtection="1">
      <alignment vertical="center" wrapText="1"/>
      <protection locked="0"/>
    </xf>
    <xf numFmtId="43" fontId="4" fillId="0" borderId="11" xfId="1" applyFont="1" applyBorder="1" applyAlignment="1" applyProtection="1">
      <alignment horizontal="center" vertical="center" wrapText="1"/>
      <protection locked="0"/>
    </xf>
    <xf numFmtId="0" fontId="15" fillId="3" borderId="11" xfId="1" applyNumberFormat="1" applyFont="1" applyFill="1" applyBorder="1" applyAlignment="1" applyProtection="1">
      <alignment horizontal="center" vertical="center"/>
    </xf>
    <xf numFmtId="167" fontId="4" fillId="4" borderId="11" xfId="0" applyNumberFormat="1" applyFont="1" applyFill="1" applyBorder="1" applyAlignment="1" applyProtection="1">
      <alignment horizontal="center" vertical="center" wrapText="1"/>
      <protection locked="0"/>
    </xf>
    <xf numFmtId="168" fontId="24" fillId="0" borderId="19" xfId="1" applyNumberFormat="1" applyFont="1" applyFill="1" applyBorder="1" applyAlignment="1">
      <alignment horizontal="center" vertical="center"/>
    </xf>
    <xf numFmtId="168" fontId="4" fillId="0" borderId="11" xfId="1" applyNumberFormat="1" applyFont="1" applyBorder="1" applyAlignment="1" applyProtection="1">
      <alignment horizontal="center" vertical="center"/>
      <protection locked="0"/>
    </xf>
    <xf numFmtId="168" fontId="4" fillId="4" borderId="11" xfId="0" applyNumberFormat="1" applyFont="1" applyFill="1" applyBorder="1" applyAlignment="1" applyProtection="1">
      <alignment vertical="center" wrapText="1"/>
      <protection locked="0"/>
    </xf>
    <xf numFmtId="2" fontId="4" fillId="7" borderId="11" xfId="0" applyNumberFormat="1" applyFont="1" applyFill="1" applyBorder="1" applyAlignment="1" applyProtection="1">
      <alignment horizontal="center" vertical="center" wrapText="1"/>
      <protection locked="0"/>
    </xf>
    <xf numFmtId="2" fontId="4" fillId="0" borderId="11" xfId="1" applyNumberFormat="1" applyFont="1" applyBorder="1" applyAlignment="1" applyProtection="1">
      <alignment horizontal="center" vertical="center"/>
      <protection locked="0"/>
    </xf>
    <xf numFmtId="43" fontId="15" fillId="3" borderId="11" xfId="1" applyFont="1" applyFill="1" applyBorder="1" applyAlignment="1" applyProtection="1">
      <alignment horizontal="right" vertical="center"/>
    </xf>
    <xf numFmtId="2" fontId="15" fillId="3" borderId="11" xfId="1" applyNumberFormat="1" applyFont="1" applyFill="1" applyBorder="1" applyAlignment="1" applyProtection="1">
      <alignment horizontal="right" vertical="center"/>
    </xf>
    <xf numFmtId="4" fontId="4" fillId="7" borderId="11" xfId="0" applyNumberFormat="1"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cellXfs>
  <cellStyles count="2">
    <cellStyle name="Comma" xfId="1" builtinId="3"/>
    <cellStyle name="Normal" xfId="0" builtinId="0"/>
  </cellStyles>
  <dxfs count="147">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auto="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auto="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auto="1"/>
      </font>
    </dxf>
    <dxf>
      <font>
        <color auto="1"/>
      </font>
    </dxf>
    <dxf>
      <font>
        <color auto="1"/>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162"/>
  <sheetViews>
    <sheetView tabSelected="1" topLeftCell="Q1" zoomScale="90" zoomScaleNormal="90" workbookViewId="0">
      <selection activeCell="T15" sqref="T15"/>
    </sheetView>
  </sheetViews>
  <sheetFormatPr defaultRowHeight="20.25" x14ac:dyDescent="0.35"/>
  <cols>
    <col min="1" max="1" width="3.25" style="27" customWidth="1"/>
    <col min="2" max="2" width="22.1640625" style="47" customWidth="1"/>
    <col min="3" max="3" width="29.75" style="27" customWidth="1"/>
    <col min="4" max="4" width="9.6640625" style="27" customWidth="1"/>
    <col min="5" max="6" width="8.6640625" style="27" customWidth="1"/>
    <col min="7" max="7" width="8.83203125" style="27" customWidth="1"/>
    <col min="8" max="8" width="8.6640625" style="27" customWidth="1"/>
    <col min="9" max="9" width="8.6640625" style="29" customWidth="1"/>
    <col min="10" max="10" width="7.9140625" style="34" customWidth="1"/>
    <col min="11" max="11" width="10.4140625" style="34" customWidth="1"/>
    <col min="12" max="18" width="8.6640625" style="27" customWidth="1"/>
    <col min="19" max="20" width="11.5" style="27" customWidth="1"/>
    <col min="21" max="24" width="8.6640625" style="27" customWidth="1"/>
    <col min="25" max="25" width="11.6640625" style="27" customWidth="1"/>
    <col min="26" max="26" width="11.08203125" style="27" customWidth="1"/>
    <col min="27" max="27" width="10" style="27" bestFit="1" customWidth="1"/>
    <col min="28" max="28" width="8.6640625" style="98"/>
    <col min="29" max="29" width="10.1640625" style="27" customWidth="1"/>
    <col min="30" max="30" width="26.83203125" style="27" customWidth="1"/>
    <col min="31" max="31" width="39.5" style="27" customWidth="1"/>
    <col min="32" max="34" width="8.6640625" style="27"/>
    <col min="35" max="35" width="9.75" style="27" customWidth="1"/>
    <col min="36" max="41" width="8.6640625" style="27"/>
    <col min="42" max="42" width="30.75" style="27" customWidth="1"/>
    <col min="43" max="16384" width="8.6640625" style="27"/>
  </cols>
  <sheetData>
    <row r="1" spans="1:42" x14ac:dyDescent="0.35">
      <c r="B1" s="33"/>
      <c r="C1" s="34"/>
      <c r="AD1" s="34"/>
      <c r="AE1" s="34"/>
      <c r="AF1" s="34"/>
      <c r="AG1" s="34"/>
      <c r="AH1" s="34"/>
      <c r="AI1" s="34"/>
      <c r="AJ1" s="34"/>
      <c r="AK1" s="34"/>
      <c r="AL1" s="34"/>
      <c r="AM1" s="34"/>
      <c r="AN1" s="34"/>
    </row>
    <row r="2" spans="1:42" x14ac:dyDescent="0.35">
      <c r="A2" s="35"/>
      <c r="B2" s="49" t="s">
        <v>124</v>
      </c>
      <c r="C2" s="36"/>
      <c r="D2" s="37"/>
      <c r="E2" s="37"/>
      <c r="F2" s="37"/>
      <c r="G2" s="37"/>
      <c r="H2" s="37"/>
      <c r="I2" s="38"/>
      <c r="J2" s="36"/>
      <c r="K2" s="36"/>
      <c r="L2" s="37"/>
      <c r="M2" s="37"/>
      <c r="N2" s="37"/>
      <c r="O2" s="37"/>
      <c r="P2" s="39"/>
      <c r="Q2" s="39"/>
      <c r="R2" s="39"/>
      <c r="S2" s="39"/>
      <c r="T2" s="39"/>
      <c r="U2" s="39"/>
      <c r="V2" s="39"/>
      <c r="W2" s="39"/>
      <c r="X2" s="39"/>
      <c r="Y2" s="39"/>
      <c r="Z2" s="39"/>
      <c r="AA2" s="39"/>
      <c r="AB2" s="99"/>
      <c r="AD2" s="34"/>
      <c r="AE2" s="34"/>
      <c r="AF2" s="34"/>
      <c r="AG2" s="34"/>
      <c r="AH2" s="34"/>
      <c r="AI2" s="34"/>
      <c r="AJ2" s="34"/>
      <c r="AK2" s="34"/>
      <c r="AL2" s="34"/>
      <c r="AM2" s="34"/>
      <c r="AN2" s="34"/>
    </row>
    <row r="3" spans="1:42" x14ac:dyDescent="0.35">
      <c r="A3" s="35"/>
      <c r="B3" s="49" t="s">
        <v>125</v>
      </c>
      <c r="C3" s="36"/>
      <c r="D3" s="37"/>
      <c r="E3" s="37"/>
      <c r="F3" s="37"/>
      <c r="G3" s="37"/>
      <c r="H3" s="37"/>
      <c r="I3" s="38"/>
      <c r="J3" s="36"/>
      <c r="K3" s="36"/>
      <c r="L3" s="37"/>
      <c r="M3" s="37"/>
      <c r="N3" s="37"/>
      <c r="O3" s="37"/>
      <c r="P3" s="39"/>
      <c r="Q3" s="39"/>
      <c r="R3" s="39"/>
      <c r="S3" s="39"/>
      <c r="T3" s="39"/>
      <c r="U3" s="39"/>
      <c r="V3" s="39"/>
      <c r="W3" s="39"/>
      <c r="X3" s="39"/>
      <c r="Y3" s="39"/>
      <c r="Z3" s="39"/>
      <c r="AA3" s="39"/>
      <c r="AB3" s="99"/>
      <c r="AD3" s="34"/>
      <c r="AE3" s="34"/>
      <c r="AF3" s="34"/>
      <c r="AG3" s="34"/>
      <c r="AH3" s="34"/>
      <c r="AI3" s="34"/>
      <c r="AJ3" s="34"/>
      <c r="AK3" s="34"/>
      <c r="AL3" s="34"/>
      <c r="AM3" s="34"/>
      <c r="AN3" s="34"/>
    </row>
    <row r="4" spans="1:42" x14ac:dyDescent="0.35">
      <c r="A4" s="35"/>
      <c r="B4" s="49" t="s">
        <v>127</v>
      </c>
      <c r="C4" s="36"/>
      <c r="D4" s="37"/>
      <c r="E4" s="37"/>
      <c r="F4" s="37"/>
      <c r="G4" s="37"/>
      <c r="H4" s="37"/>
      <c r="I4" s="38"/>
      <c r="J4" s="36"/>
      <c r="K4" s="36"/>
      <c r="L4" s="37"/>
      <c r="M4" s="37"/>
      <c r="N4" s="37"/>
      <c r="O4" s="37"/>
      <c r="P4" s="39"/>
      <c r="Q4" s="39"/>
      <c r="R4" s="39"/>
      <c r="S4" s="39"/>
      <c r="T4" s="39"/>
      <c r="U4" s="39"/>
      <c r="V4" s="39"/>
      <c r="W4" s="39"/>
      <c r="X4" s="39"/>
      <c r="Y4" s="39"/>
      <c r="Z4" s="39"/>
      <c r="AA4" s="39"/>
      <c r="AB4" s="99"/>
      <c r="AD4" s="34"/>
      <c r="AE4" s="34"/>
      <c r="AF4" s="34"/>
      <c r="AG4" s="34"/>
      <c r="AH4" s="34"/>
      <c r="AI4" s="34"/>
      <c r="AJ4" s="34"/>
      <c r="AK4" s="34"/>
      <c r="AL4" s="34"/>
      <c r="AM4" s="34"/>
      <c r="AN4" s="34"/>
    </row>
    <row r="5" spans="1:42" ht="38.25" customHeight="1" x14ac:dyDescent="0.35">
      <c r="A5" s="35"/>
      <c r="B5" s="88" t="s">
        <v>295</v>
      </c>
      <c r="C5" s="90"/>
      <c r="D5" s="37"/>
      <c r="E5" s="37"/>
      <c r="F5" s="37"/>
      <c r="G5" s="37"/>
      <c r="H5" s="37"/>
      <c r="I5" s="38"/>
      <c r="J5" s="36"/>
      <c r="K5" s="36"/>
      <c r="L5" s="37"/>
      <c r="M5" s="37"/>
      <c r="N5" s="37"/>
      <c r="O5" s="37"/>
      <c r="P5" s="39"/>
      <c r="Q5" s="39"/>
      <c r="R5" s="39"/>
      <c r="S5" s="39"/>
      <c r="T5" s="39"/>
      <c r="U5" s="39"/>
      <c r="V5" s="39"/>
      <c r="W5" s="39"/>
      <c r="X5" s="39"/>
      <c r="Y5" s="39"/>
      <c r="Z5" s="39"/>
      <c r="AA5" s="39"/>
      <c r="AB5" s="99"/>
      <c r="AD5" s="34"/>
      <c r="AE5" s="34"/>
      <c r="AF5" s="34"/>
      <c r="AG5" s="34"/>
      <c r="AH5" s="34"/>
      <c r="AI5" s="34"/>
      <c r="AJ5" s="34"/>
      <c r="AK5" s="34"/>
      <c r="AL5" s="34"/>
      <c r="AM5" s="34"/>
      <c r="AN5" s="34"/>
    </row>
    <row r="6" spans="1:42" ht="21" thickBot="1" x14ac:dyDescent="0.4">
      <c r="A6" s="39"/>
      <c r="B6" s="50" t="s">
        <v>52</v>
      </c>
      <c r="C6" s="40"/>
      <c r="D6" s="39"/>
      <c r="E6" s="39"/>
      <c r="F6" s="39"/>
      <c r="G6" s="39"/>
      <c r="H6" s="39"/>
      <c r="I6" s="41"/>
      <c r="J6" s="42"/>
      <c r="K6" s="42"/>
      <c r="L6" s="39"/>
      <c r="M6" s="39"/>
      <c r="N6" s="39"/>
      <c r="O6" s="39"/>
      <c r="P6" s="39"/>
      <c r="Q6" s="39"/>
      <c r="R6" s="39"/>
      <c r="S6" s="39"/>
      <c r="T6" s="39"/>
      <c r="U6" s="39"/>
      <c r="V6" s="39"/>
      <c r="W6" s="39"/>
      <c r="X6" s="39"/>
      <c r="Y6" s="39"/>
      <c r="Z6" s="39"/>
      <c r="AA6" s="39"/>
      <c r="AB6" s="99"/>
      <c r="AD6" s="34"/>
      <c r="AE6" s="34"/>
      <c r="AF6" s="34"/>
      <c r="AG6" s="34"/>
      <c r="AH6" s="34"/>
      <c r="AI6" s="34"/>
      <c r="AJ6" s="34"/>
      <c r="AK6" s="34"/>
      <c r="AL6" s="34"/>
      <c r="AM6" s="34"/>
      <c r="AN6" s="34"/>
    </row>
    <row r="7" spans="1:42" ht="21" thickBot="1" x14ac:dyDescent="0.4">
      <c r="B7" s="51" t="s">
        <v>75</v>
      </c>
      <c r="C7" s="44"/>
      <c r="D7" s="87"/>
      <c r="F7" s="43"/>
      <c r="I7" s="41"/>
      <c r="J7" s="44"/>
      <c r="K7" s="44"/>
      <c r="L7" s="43"/>
      <c r="M7" s="43"/>
      <c r="N7" s="43"/>
      <c r="O7" s="43"/>
      <c r="P7" s="43"/>
      <c r="S7" s="45"/>
      <c r="AD7" s="34"/>
      <c r="AE7" s="34"/>
      <c r="AF7" s="34"/>
      <c r="AG7" s="34"/>
      <c r="AH7" s="34"/>
      <c r="AI7" s="34"/>
      <c r="AJ7" s="34"/>
      <c r="AK7" s="34"/>
      <c r="AL7" s="34"/>
      <c r="AM7" s="34"/>
      <c r="AN7" s="34"/>
    </row>
    <row r="8" spans="1:42" ht="21" thickBot="1" x14ac:dyDescent="0.4">
      <c r="B8" s="51" t="s">
        <v>0</v>
      </c>
      <c r="C8" s="44"/>
      <c r="D8" s="87">
        <v>142</v>
      </c>
      <c r="F8" s="43"/>
      <c r="I8" s="41"/>
      <c r="J8" s="44"/>
      <c r="K8" s="44"/>
      <c r="L8" s="43"/>
      <c r="M8" s="43"/>
      <c r="N8" s="43"/>
      <c r="O8" s="43"/>
      <c r="P8" s="43"/>
      <c r="S8" s="45"/>
      <c r="AD8" s="34"/>
      <c r="AE8" s="34"/>
      <c r="AF8" s="34"/>
      <c r="AG8" s="34"/>
      <c r="AH8" s="34"/>
      <c r="AI8" s="34"/>
      <c r="AJ8" s="34"/>
      <c r="AK8" s="34"/>
      <c r="AL8" s="34"/>
      <c r="AM8" s="34"/>
      <c r="AN8" s="34"/>
    </row>
    <row r="9" spans="1:42" ht="21" thickBot="1" x14ac:dyDescent="0.4">
      <c r="B9" s="43"/>
      <c r="C9" s="44"/>
      <c r="D9" s="43"/>
      <c r="E9" s="43"/>
      <c r="F9" s="43"/>
      <c r="G9" s="43"/>
      <c r="H9" s="43"/>
      <c r="I9" s="41"/>
      <c r="L9" s="43"/>
      <c r="M9" s="43"/>
      <c r="N9" s="43"/>
      <c r="O9" s="43"/>
      <c r="P9" s="43"/>
      <c r="S9" s="45"/>
      <c r="T9" s="46"/>
      <c r="U9" s="46"/>
      <c r="V9" s="46"/>
      <c r="W9" s="46"/>
      <c r="X9" s="46"/>
      <c r="Y9" s="46"/>
      <c r="Z9" s="46"/>
      <c r="AA9" s="46"/>
      <c r="AB9" s="100"/>
      <c r="AD9" s="34"/>
      <c r="AE9" s="34"/>
      <c r="AF9" s="34"/>
      <c r="AG9" s="34"/>
      <c r="AH9" s="34"/>
      <c r="AI9" s="34"/>
      <c r="AJ9" s="34"/>
      <c r="AK9" s="34"/>
      <c r="AL9" s="34"/>
      <c r="AM9" s="34"/>
      <c r="AN9" s="34"/>
    </row>
    <row r="10" spans="1:42" s="78" customFormat="1" ht="42.75" customHeight="1" thickBot="1" x14ac:dyDescent="0.4">
      <c r="A10" s="52"/>
      <c r="B10" s="53"/>
      <c r="C10" s="122" t="s">
        <v>68</v>
      </c>
      <c r="D10" s="123"/>
      <c r="E10" s="123"/>
      <c r="F10" s="123"/>
      <c r="G10" s="123"/>
      <c r="H10" s="123"/>
      <c r="I10" s="123"/>
      <c r="J10" s="123"/>
      <c r="K10" s="123"/>
      <c r="L10" s="124"/>
      <c r="M10" s="122" t="s">
        <v>54</v>
      </c>
      <c r="N10" s="123"/>
      <c r="O10" s="123"/>
      <c r="P10" s="123"/>
      <c r="Q10" s="123"/>
      <c r="R10" s="123"/>
      <c r="S10" s="123"/>
      <c r="T10" s="123"/>
      <c r="U10" s="124"/>
      <c r="V10" s="122" t="s">
        <v>53</v>
      </c>
      <c r="W10" s="123"/>
      <c r="X10" s="123"/>
      <c r="Y10" s="123"/>
      <c r="Z10" s="123"/>
      <c r="AA10" s="123"/>
      <c r="AB10" s="123"/>
      <c r="AC10" s="124"/>
      <c r="AD10" s="54"/>
      <c r="AE10" s="55"/>
      <c r="AF10" s="119" t="s">
        <v>49</v>
      </c>
      <c r="AG10" s="120"/>
      <c r="AH10" s="120"/>
      <c r="AI10" s="121"/>
      <c r="AJ10" s="119" t="s">
        <v>50</v>
      </c>
      <c r="AK10" s="120"/>
      <c r="AL10" s="120"/>
      <c r="AM10" s="120"/>
      <c r="AN10" s="120"/>
      <c r="AO10" s="120"/>
      <c r="AP10" s="121"/>
    </row>
    <row r="11" spans="1:42" s="78" customFormat="1" ht="96.75" thickBot="1" x14ac:dyDescent="0.4">
      <c r="A11" s="56" t="s">
        <v>1</v>
      </c>
      <c r="B11" s="56" t="s">
        <v>2</v>
      </c>
      <c r="C11" s="56" t="s">
        <v>74</v>
      </c>
      <c r="D11" s="57" t="s">
        <v>69</v>
      </c>
      <c r="E11" s="58" t="s">
        <v>107</v>
      </c>
      <c r="F11" s="58" t="s">
        <v>27</v>
      </c>
      <c r="G11" s="58" t="s">
        <v>59</v>
      </c>
      <c r="H11" s="48" t="s">
        <v>4</v>
      </c>
      <c r="I11" s="58" t="s">
        <v>104</v>
      </c>
      <c r="J11" s="79" t="s">
        <v>108</v>
      </c>
      <c r="K11" s="57" t="s">
        <v>106</v>
      </c>
      <c r="L11" s="58" t="s">
        <v>66</v>
      </c>
      <c r="M11" s="58" t="s">
        <v>58</v>
      </c>
      <c r="N11" s="79" t="s">
        <v>70</v>
      </c>
      <c r="O11" s="58" t="s">
        <v>5</v>
      </c>
      <c r="P11" s="79" t="s">
        <v>45</v>
      </c>
      <c r="Q11" s="58" t="s">
        <v>30</v>
      </c>
      <c r="R11" s="79" t="s">
        <v>71</v>
      </c>
      <c r="S11" s="58" t="s">
        <v>46</v>
      </c>
      <c r="T11" s="58" t="s">
        <v>47</v>
      </c>
      <c r="U11" s="79" t="s">
        <v>6</v>
      </c>
      <c r="V11" s="79" t="s">
        <v>62</v>
      </c>
      <c r="W11" s="48" t="s">
        <v>60</v>
      </c>
      <c r="X11" s="48" t="s">
        <v>61</v>
      </c>
      <c r="Y11" s="48" t="s">
        <v>109</v>
      </c>
      <c r="Z11" s="79" t="s">
        <v>110</v>
      </c>
      <c r="AA11" s="48" t="s">
        <v>111</v>
      </c>
      <c r="AB11" s="101" t="s">
        <v>112</v>
      </c>
      <c r="AC11" s="79" t="s">
        <v>7</v>
      </c>
      <c r="AD11" s="57" t="s">
        <v>113</v>
      </c>
      <c r="AE11" s="57" t="s">
        <v>105</v>
      </c>
      <c r="AF11" s="58" t="s">
        <v>107</v>
      </c>
      <c r="AG11" s="58" t="s">
        <v>27</v>
      </c>
      <c r="AH11" s="58" t="s">
        <v>63</v>
      </c>
      <c r="AI11" s="57" t="s">
        <v>106</v>
      </c>
      <c r="AJ11" s="57" t="s">
        <v>8</v>
      </c>
      <c r="AK11" s="58" t="s">
        <v>107</v>
      </c>
      <c r="AL11" s="58" t="s">
        <v>27</v>
      </c>
      <c r="AM11" s="58" t="s">
        <v>63</v>
      </c>
      <c r="AN11" s="57" t="s">
        <v>9</v>
      </c>
      <c r="AO11" s="57" t="s">
        <v>10</v>
      </c>
      <c r="AP11" s="57" t="s">
        <v>116</v>
      </c>
    </row>
    <row r="12" spans="1:42" hidden="1" x14ac:dyDescent="0.35">
      <c r="A12" s="69"/>
      <c r="B12" s="70"/>
      <c r="C12" s="69"/>
      <c r="D12" s="71"/>
      <c r="E12" s="72"/>
      <c r="F12" s="72"/>
      <c r="G12" s="72"/>
      <c r="H12" s="73"/>
      <c r="I12" s="72"/>
      <c r="J12" s="74">
        <f>+List!A1</f>
        <v>2024</v>
      </c>
      <c r="K12" s="71"/>
      <c r="L12" s="72"/>
      <c r="M12" s="75"/>
      <c r="N12" s="75"/>
      <c r="O12" s="75"/>
      <c r="P12" s="72"/>
      <c r="Q12" s="72"/>
      <c r="R12" s="72"/>
      <c r="S12" s="72"/>
      <c r="T12" s="72"/>
      <c r="U12" s="71"/>
      <c r="V12" s="73"/>
      <c r="W12" s="73"/>
      <c r="X12" s="73"/>
      <c r="Y12" s="73"/>
      <c r="Z12" s="73"/>
      <c r="AA12" s="73"/>
      <c r="AB12" s="102"/>
      <c r="AC12" s="76"/>
      <c r="AD12" s="71"/>
      <c r="AE12" s="71"/>
      <c r="AF12" s="72"/>
      <c r="AG12" s="72"/>
      <c r="AH12" s="72"/>
      <c r="AI12" s="71"/>
      <c r="AJ12" s="71"/>
      <c r="AK12" s="72"/>
      <c r="AL12" s="72"/>
      <c r="AM12" s="72"/>
      <c r="AN12" s="71"/>
      <c r="AO12" s="71"/>
      <c r="AP12" s="71"/>
    </row>
    <row r="13" spans="1:42" s="30" customFormat="1" x14ac:dyDescent="0.35">
      <c r="A13" s="14">
        <v>1</v>
      </c>
      <c r="B13" s="15" t="s">
        <v>72</v>
      </c>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03"/>
      <c r="AC13" s="16"/>
      <c r="AD13" s="16"/>
      <c r="AE13" s="16"/>
      <c r="AF13" s="16"/>
      <c r="AG13" s="16"/>
      <c r="AH13" s="16"/>
      <c r="AI13" s="16"/>
      <c r="AJ13" s="16"/>
      <c r="AK13" s="16"/>
      <c r="AL13" s="16"/>
      <c r="AM13" s="16"/>
      <c r="AN13" s="16"/>
      <c r="AO13" s="16"/>
      <c r="AP13" s="16"/>
    </row>
    <row r="14" spans="1:42" s="30" customFormat="1" ht="27" x14ac:dyDescent="0.35">
      <c r="A14" s="17">
        <v>1</v>
      </c>
      <c r="B14" s="18" t="s">
        <v>129</v>
      </c>
      <c r="C14" s="19" t="s">
        <v>34</v>
      </c>
      <c r="D14" s="19" t="s">
        <v>155</v>
      </c>
      <c r="E14" s="91" t="s">
        <v>11</v>
      </c>
      <c r="F14" s="17" t="s">
        <v>12</v>
      </c>
      <c r="G14" s="20" t="s">
        <v>64</v>
      </c>
      <c r="H14" s="17">
        <v>15600</v>
      </c>
      <c r="I14" s="17">
        <v>2015</v>
      </c>
      <c r="J14" s="85">
        <v>2</v>
      </c>
      <c r="K14" s="60" t="s">
        <v>17</v>
      </c>
      <c r="L14" s="59">
        <v>12</v>
      </c>
      <c r="M14" s="59">
        <v>13</v>
      </c>
      <c r="N14" s="66">
        <v>90</v>
      </c>
      <c r="O14" s="59">
        <v>1980</v>
      </c>
      <c r="P14" s="80">
        <f>+O14*M14/100</f>
        <v>257.39999999999998</v>
      </c>
      <c r="Q14" s="59">
        <v>111.87727272727273</v>
      </c>
      <c r="R14" s="80">
        <f>+Q14*1000/P14</f>
        <v>434.64363918909373</v>
      </c>
      <c r="S14" s="59">
        <v>0</v>
      </c>
      <c r="T14" s="59">
        <v>0</v>
      </c>
      <c r="U14" s="81">
        <f>(Q14+T14)</f>
        <v>111.87727272727273</v>
      </c>
      <c r="V14" s="81">
        <f>U14*12</f>
        <v>1342.5272727272727</v>
      </c>
      <c r="W14" s="59">
        <v>156</v>
      </c>
      <c r="X14" s="59">
        <v>33.9</v>
      </c>
      <c r="Y14" s="59"/>
      <c r="Z14" s="66">
        <f>SUM(V14:Y14)</f>
        <v>1532.4272727272728</v>
      </c>
      <c r="AA14" s="111">
        <v>980.298</v>
      </c>
      <c r="AB14" s="104"/>
      <c r="AC14" s="66">
        <f>SUM(Z14:AB14)</f>
        <v>2512.7252727272726</v>
      </c>
      <c r="AD14" s="19" t="s">
        <v>40</v>
      </c>
      <c r="AE14" s="19" t="s">
        <v>42</v>
      </c>
      <c r="AF14" s="17"/>
      <c r="AG14" s="60"/>
      <c r="AH14" s="60"/>
      <c r="AI14" s="60"/>
      <c r="AJ14" s="61">
        <v>1</v>
      </c>
      <c r="AK14" s="17" t="s">
        <v>11</v>
      </c>
      <c r="AL14" s="60" t="s">
        <v>23</v>
      </c>
      <c r="AM14" s="60" t="s">
        <v>64</v>
      </c>
      <c r="AN14" s="60" t="s">
        <v>17</v>
      </c>
      <c r="AO14" s="61"/>
      <c r="AP14" s="19"/>
    </row>
    <row r="15" spans="1:42" s="30" customFormat="1" x14ac:dyDescent="0.35">
      <c r="A15" s="14"/>
      <c r="B15" s="15" t="s">
        <v>73</v>
      </c>
      <c r="C15" s="16"/>
      <c r="D15" s="16"/>
      <c r="E15" s="16"/>
      <c r="F15" s="16"/>
      <c r="G15" s="16"/>
      <c r="H15" s="16"/>
      <c r="I15" s="16"/>
      <c r="J15" s="86"/>
      <c r="K15" s="16"/>
      <c r="L15" s="16"/>
      <c r="M15" s="16"/>
      <c r="N15" s="13"/>
      <c r="O15" s="16"/>
      <c r="P15" s="13"/>
      <c r="Q15" s="16"/>
      <c r="R15" s="13"/>
      <c r="S15" s="16"/>
      <c r="T15" s="16"/>
      <c r="U15" s="13"/>
      <c r="V15" s="13"/>
      <c r="W15" s="16"/>
      <c r="X15" s="16"/>
      <c r="Y15" s="16"/>
      <c r="Z15" s="13"/>
      <c r="AA15" s="110"/>
      <c r="AB15" s="103"/>
      <c r="AC15" s="13"/>
      <c r="AD15" s="16"/>
      <c r="AE15" s="16"/>
      <c r="AF15" s="16"/>
      <c r="AG15" s="16"/>
      <c r="AH15" s="16"/>
      <c r="AI15" s="16"/>
      <c r="AJ15" s="16"/>
      <c r="AK15" s="16"/>
      <c r="AL15" s="16"/>
      <c r="AM15" s="16"/>
      <c r="AN15" s="16"/>
      <c r="AO15" s="16"/>
      <c r="AP15" s="16"/>
    </row>
    <row r="16" spans="1:42" s="30" customFormat="1" ht="40.5" x14ac:dyDescent="0.35">
      <c r="A16" s="17">
        <v>1</v>
      </c>
      <c r="B16" s="92" t="s">
        <v>130</v>
      </c>
      <c r="C16" s="19" t="s">
        <v>76</v>
      </c>
      <c r="D16" s="19" t="s">
        <v>153</v>
      </c>
      <c r="E16" s="17" t="s">
        <v>19</v>
      </c>
      <c r="F16" s="17" t="s">
        <v>12</v>
      </c>
      <c r="G16" s="20" t="s">
        <v>64</v>
      </c>
      <c r="H16" s="17">
        <v>19400</v>
      </c>
      <c r="I16" s="17">
        <v>2015</v>
      </c>
      <c r="J16" s="85">
        <f t="shared" ref="J16" si="0">IF(I16="մինչև 2000","օգտակար ծառայության ժամկետը սպառված է",10-($J$12-I16))</f>
        <v>1</v>
      </c>
      <c r="K16" s="60" t="s">
        <v>17</v>
      </c>
      <c r="L16" s="59">
        <v>12</v>
      </c>
      <c r="M16" s="59">
        <v>14</v>
      </c>
      <c r="N16" s="66">
        <v>80</v>
      </c>
      <c r="O16" s="59">
        <v>1760</v>
      </c>
      <c r="P16" s="80">
        <f>+O16*M16/100</f>
        <v>246.4</v>
      </c>
      <c r="Q16" s="59">
        <v>172.76863636363635</v>
      </c>
      <c r="R16" s="80">
        <f>+Q16*1000/P16</f>
        <v>701.17141381345925</v>
      </c>
      <c r="S16" s="59"/>
      <c r="T16" s="59"/>
      <c r="U16" s="81">
        <f>(Q16+T16)</f>
        <v>172.76863636363635</v>
      </c>
      <c r="V16" s="81">
        <f t="shared" ref="V16:V79" si="1">U16*12</f>
        <v>2073.2236363636362</v>
      </c>
      <c r="W16" s="59">
        <v>111.6</v>
      </c>
      <c r="X16" s="59">
        <v>0</v>
      </c>
      <c r="Y16" s="59"/>
      <c r="Z16" s="66">
        <f>SUM(V16:Y16)</f>
        <v>2184.8236363636361</v>
      </c>
      <c r="AA16" s="111">
        <v>609.49099999999999</v>
      </c>
      <c r="AB16" s="104"/>
      <c r="AC16" s="66">
        <f>SUM(Z16:AB16)</f>
        <v>2794.3146363636361</v>
      </c>
      <c r="AD16" s="19" t="s">
        <v>39</v>
      </c>
      <c r="AE16" s="19"/>
      <c r="AF16" s="17"/>
      <c r="AG16" s="60"/>
      <c r="AH16" s="60"/>
      <c r="AI16" s="60"/>
      <c r="AJ16" s="61"/>
      <c r="AK16" s="17"/>
      <c r="AL16" s="60"/>
      <c r="AM16" s="60"/>
      <c r="AN16" s="60"/>
      <c r="AO16" s="61"/>
      <c r="AP16" s="19"/>
    </row>
    <row r="17" spans="1:42" s="30" customFormat="1" ht="40.5" x14ac:dyDescent="0.35">
      <c r="A17" s="17">
        <v>2</v>
      </c>
      <c r="B17" s="92" t="s">
        <v>132</v>
      </c>
      <c r="C17" s="19" t="s">
        <v>76</v>
      </c>
      <c r="D17" s="19" t="s">
        <v>151</v>
      </c>
      <c r="E17" s="17" t="s">
        <v>11</v>
      </c>
      <c r="F17" s="17" t="s">
        <v>12</v>
      </c>
      <c r="G17" s="20" t="s">
        <v>16</v>
      </c>
      <c r="H17" s="17">
        <v>8375</v>
      </c>
      <c r="I17" s="17">
        <v>2013</v>
      </c>
      <c r="J17" s="85">
        <v>1</v>
      </c>
      <c r="K17" s="60" t="s">
        <v>17</v>
      </c>
      <c r="L17" s="59">
        <v>9</v>
      </c>
      <c r="M17" s="59">
        <v>10</v>
      </c>
      <c r="N17" s="66">
        <v>81</v>
      </c>
      <c r="O17" s="59">
        <v>1780</v>
      </c>
      <c r="P17" s="80">
        <f>+O17*M17/100</f>
        <v>178</v>
      </c>
      <c r="Q17" s="59">
        <v>55.820945454545459</v>
      </c>
      <c r="R17" s="80">
        <f t="shared" ref="R17:R80" si="2">+Q17*1000/P17</f>
        <v>313.60081716036774</v>
      </c>
      <c r="S17" s="59"/>
      <c r="T17" s="59"/>
      <c r="U17" s="81">
        <f t="shared" ref="U17:U80" si="3">(Q17+T17)</f>
        <v>55.820945454545459</v>
      </c>
      <c r="V17" s="81">
        <f t="shared" si="1"/>
        <v>669.85134545454548</v>
      </c>
      <c r="W17" s="59">
        <v>0</v>
      </c>
      <c r="X17" s="59">
        <v>33</v>
      </c>
      <c r="Y17" s="112"/>
      <c r="Z17" s="66">
        <f t="shared" ref="Z17:Z80" si="4">SUM(V17:Y17)</f>
        <v>702.85134545454548</v>
      </c>
      <c r="AA17" s="111">
        <v>573.99595999999997</v>
      </c>
      <c r="AB17" s="104"/>
      <c r="AC17" s="66">
        <f t="shared" ref="AC17:AC80" si="5">SUM(Z17:AB17)</f>
        <v>1276.8473054545454</v>
      </c>
      <c r="AD17" s="19" t="s">
        <v>39</v>
      </c>
      <c r="AE17" s="19"/>
      <c r="AF17" s="17"/>
      <c r="AG17" s="60"/>
      <c r="AH17" s="60"/>
      <c r="AI17" s="60"/>
      <c r="AJ17" s="61"/>
      <c r="AK17" s="17"/>
      <c r="AL17" s="60"/>
      <c r="AM17" s="60"/>
      <c r="AN17" s="60"/>
      <c r="AO17" s="61"/>
      <c r="AP17" s="19"/>
    </row>
    <row r="18" spans="1:42" s="30" customFormat="1" ht="40.5" x14ac:dyDescent="0.35">
      <c r="A18" s="17">
        <v>3</v>
      </c>
      <c r="B18" s="92" t="s">
        <v>133</v>
      </c>
      <c r="C18" s="19" t="s">
        <v>76</v>
      </c>
      <c r="D18" s="19" t="s">
        <v>150</v>
      </c>
      <c r="E18" s="17" t="s">
        <v>11</v>
      </c>
      <c r="F18" s="17" t="s">
        <v>12</v>
      </c>
      <c r="G18" s="20" t="s">
        <v>16</v>
      </c>
      <c r="H18" s="17">
        <v>8375</v>
      </c>
      <c r="I18" s="17">
        <v>2013</v>
      </c>
      <c r="J18" s="85">
        <v>1</v>
      </c>
      <c r="K18" s="60" t="s">
        <v>17</v>
      </c>
      <c r="L18" s="59">
        <v>9</v>
      </c>
      <c r="M18" s="59">
        <v>10</v>
      </c>
      <c r="N18" s="66">
        <v>81</v>
      </c>
      <c r="O18" s="59">
        <v>1780</v>
      </c>
      <c r="P18" s="80">
        <f t="shared" ref="P18:P81" si="6">+O18*M18/100</f>
        <v>178</v>
      </c>
      <c r="Q18" s="59">
        <v>55.820945454545459</v>
      </c>
      <c r="R18" s="80">
        <f t="shared" si="2"/>
        <v>313.60081716036774</v>
      </c>
      <c r="S18" s="59"/>
      <c r="T18" s="59"/>
      <c r="U18" s="81">
        <f t="shared" si="3"/>
        <v>55.820945454545459</v>
      </c>
      <c r="V18" s="81">
        <f t="shared" si="1"/>
        <v>669.85134545454548</v>
      </c>
      <c r="W18" s="59">
        <v>140</v>
      </c>
      <c r="X18" s="59">
        <v>0</v>
      </c>
      <c r="Y18" s="112"/>
      <c r="Z18" s="66">
        <f t="shared" si="4"/>
        <v>809.85134545454548</v>
      </c>
      <c r="AA18" s="111">
        <v>242.61367000000001</v>
      </c>
      <c r="AB18" s="104"/>
      <c r="AC18" s="66">
        <f t="shared" si="5"/>
        <v>1052.4650154545454</v>
      </c>
      <c r="AD18" s="19" t="s">
        <v>39</v>
      </c>
      <c r="AE18" s="19"/>
      <c r="AF18" s="17"/>
      <c r="AG18" s="60"/>
      <c r="AH18" s="60"/>
      <c r="AI18" s="60"/>
      <c r="AJ18" s="61"/>
      <c r="AK18" s="17"/>
      <c r="AL18" s="60"/>
      <c r="AM18" s="60"/>
      <c r="AN18" s="60"/>
      <c r="AO18" s="61"/>
      <c r="AP18" s="19"/>
    </row>
    <row r="19" spans="1:42" s="30" customFormat="1" ht="40.5" x14ac:dyDescent="0.35">
      <c r="A19" s="17">
        <v>4</v>
      </c>
      <c r="B19" s="92" t="s">
        <v>135</v>
      </c>
      <c r="C19" s="19" t="s">
        <v>76</v>
      </c>
      <c r="D19" s="19" t="s">
        <v>146</v>
      </c>
      <c r="E19" s="91" t="s">
        <v>11</v>
      </c>
      <c r="F19" s="17" t="s">
        <v>12</v>
      </c>
      <c r="G19" s="20" t="s">
        <v>64</v>
      </c>
      <c r="H19" s="17">
        <v>14300</v>
      </c>
      <c r="I19" s="17">
        <v>2008</v>
      </c>
      <c r="J19" s="85">
        <v>0</v>
      </c>
      <c r="K19" s="60" t="s">
        <v>17</v>
      </c>
      <c r="L19" s="59">
        <v>13</v>
      </c>
      <c r="M19" s="59">
        <v>14</v>
      </c>
      <c r="N19" s="66">
        <v>60</v>
      </c>
      <c r="O19" s="59">
        <v>1320</v>
      </c>
      <c r="P19" s="80">
        <f t="shared" si="6"/>
        <v>184.8</v>
      </c>
      <c r="Q19" s="59">
        <v>59.95351818181819</v>
      </c>
      <c r="R19" s="80">
        <f t="shared" si="2"/>
        <v>324.42379968516332</v>
      </c>
      <c r="S19" s="59"/>
      <c r="T19" s="59"/>
      <c r="U19" s="81">
        <f t="shared" si="3"/>
        <v>59.95351818181819</v>
      </c>
      <c r="V19" s="81">
        <f t="shared" si="1"/>
        <v>719.44221818181825</v>
      </c>
      <c r="W19" s="59">
        <v>0</v>
      </c>
      <c r="X19" s="59">
        <v>0</v>
      </c>
      <c r="Y19" s="112"/>
      <c r="Z19" s="66">
        <f t="shared" si="4"/>
        <v>719.44221818181825</v>
      </c>
      <c r="AA19" s="111">
        <v>616.26373999999998</v>
      </c>
      <c r="AB19" s="104">
        <v>15195</v>
      </c>
      <c r="AC19" s="66">
        <f t="shared" si="5"/>
        <v>16530.705958181818</v>
      </c>
      <c r="AD19" s="19" t="s">
        <v>39</v>
      </c>
      <c r="AE19" s="19"/>
      <c r="AF19" s="17"/>
      <c r="AG19" s="60"/>
      <c r="AH19" s="60"/>
      <c r="AI19" s="60"/>
      <c r="AJ19" s="61"/>
      <c r="AK19" s="17"/>
      <c r="AL19" s="60"/>
      <c r="AM19" s="60"/>
      <c r="AN19" s="60"/>
      <c r="AO19" s="61"/>
      <c r="AP19" s="19"/>
    </row>
    <row r="20" spans="1:42" s="30" customFormat="1" ht="40.5" x14ac:dyDescent="0.35">
      <c r="A20" s="17">
        <v>5</v>
      </c>
      <c r="B20" s="92" t="s">
        <v>140</v>
      </c>
      <c r="C20" s="19" t="s">
        <v>76</v>
      </c>
      <c r="D20" s="19" t="s">
        <v>163</v>
      </c>
      <c r="E20" s="17" t="s">
        <v>11</v>
      </c>
      <c r="F20" s="17" t="s">
        <v>12</v>
      </c>
      <c r="G20" s="20" t="s">
        <v>16</v>
      </c>
      <c r="H20" s="17">
        <v>8375</v>
      </c>
      <c r="I20" s="17">
        <v>2013</v>
      </c>
      <c r="J20" s="85">
        <v>1</v>
      </c>
      <c r="K20" s="60" t="s">
        <v>17</v>
      </c>
      <c r="L20" s="59">
        <v>9</v>
      </c>
      <c r="M20" s="59">
        <v>10</v>
      </c>
      <c r="N20" s="66">
        <v>60</v>
      </c>
      <c r="O20" s="59">
        <v>1320</v>
      </c>
      <c r="P20" s="80">
        <f t="shared" si="6"/>
        <v>132</v>
      </c>
      <c r="Q20" s="59">
        <v>45.082168181818183</v>
      </c>
      <c r="R20" s="80">
        <f t="shared" si="2"/>
        <v>341.53157713498621</v>
      </c>
      <c r="S20" s="59"/>
      <c r="T20" s="59"/>
      <c r="U20" s="81">
        <f t="shared" si="3"/>
        <v>45.082168181818183</v>
      </c>
      <c r="V20" s="81">
        <f t="shared" si="1"/>
        <v>540.98601818181817</v>
      </c>
      <c r="W20" s="59">
        <v>0</v>
      </c>
      <c r="X20" s="59">
        <v>33</v>
      </c>
      <c r="Y20" s="112"/>
      <c r="Z20" s="66">
        <f t="shared" si="4"/>
        <v>573.98601818181817</v>
      </c>
      <c r="AA20" s="111">
        <v>397.49283000000003</v>
      </c>
      <c r="AB20" s="104"/>
      <c r="AC20" s="66">
        <f t="shared" si="5"/>
        <v>971.47884818181819</v>
      </c>
      <c r="AD20" s="19" t="s">
        <v>39</v>
      </c>
      <c r="AE20" s="19"/>
      <c r="AF20" s="17"/>
      <c r="AG20" s="60"/>
      <c r="AH20" s="60"/>
      <c r="AI20" s="60"/>
      <c r="AJ20" s="61"/>
      <c r="AK20" s="17"/>
      <c r="AL20" s="60"/>
      <c r="AM20" s="60"/>
      <c r="AN20" s="60"/>
      <c r="AO20" s="61"/>
      <c r="AP20" s="19"/>
    </row>
    <row r="21" spans="1:42" s="30" customFormat="1" ht="40.5" x14ac:dyDescent="0.35">
      <c r="A21" s="17">
        <v>6</v>
      </c>
      <c r="B21" s="92" t="s">
        <v>140</v>
      </c>
      <c r="C21" s="19" t="s">
        <v>76</v>
      </c>
      <c r="D21" s="19" t="s">
        <v>164</v>
      </c>
      <c r="E21" s="17" t="s">
        <v>11</v>
      </c>
      <c r="F21" s="17" t="s">
        <v>12</v>
      </c>
      <c r="G21" s="20" t="s">
        <v>16</v>
      </c>
      <c r="H21" s="17">
        <v>8375</v>
      </c>
      <c r="I21" s="17">
        <v>2013</v>
      </c>
      <c r="J21" s="85">
        <v>1</v>
      </c>
      <c r="K21" s="60" t="s">
        <v>17</v>
      </c>
      <c r="L21" s="59">
        <v>9</v>
      </c>
      <c r="M21" s="59">
        <v>10</v>
      </c>
      <c r="N21" s="66">
        <v>81</v>
      </c>
      <c r="O21" s="59">
        <v>1780</v>
      </c>
      <c r="P21" s="80">
        <f t="shared" si="6"/>
        <v>178</v>
      </c>
      <c r="Q21" s="59">
        <v>60.465754545454537</v>
      </c>
      <c r="R21" s="80">
        <f t="shared" si="2"/>
        <v>339.69525025536257</v>
      </c>
      <c r="S21" s="59"/>
      <c r="T21" s="59"/>
      <c r="U21" s="81">
        <f t="shared" si="3"/>
        <v>60.465754545454537</v>
      </c>
      <c r="V21" s="81">
        <f t="shared" si="1"/>
        <v>725.58905454545447</v>
      </c>
      <c r="W21" s="59">
        <v>0</v>
      </c>
      <c r="X21" s="59">
        <v>0</v>
      </c>
      <c r="Y21" s="112"/>
      <c r="Z21" s="66">
        <f t="shared" si="4"/>
        <v>725.58905454545447</v>
      </c>
      <c r="AA21" s="111">
        <v>59.494</v>
      </c>
      <c r="AB21" s="104"/>
      <c r="AC21" s="66">
        <f t="shared" si="5"/>
        <v>785.0830545454545</v>
      </c>
      <c r="AD21" s="19" t="s">
        <v>39</v>
      </c>
      <c r="AE21" s="19"/>
      <c r="AF21" s="17"/>
      <c r="AG21" s="60"/>
      <c r="AH21" s="60"/>
      <c r="AI21" s="60"/>
      <c r="AJ21" s="61"/>
      <c r="AK21" s="17"/>
      <c r="AL21" s="60"/>
      <c r="AM21" s="60"/>
      <c r="AN21" s="60"/>
      <c r="AO21" s="61"/>
      <c r="AP21" s="19"/>
    </row>
    <row r="22" spans="1:42" s="30" customFormat="1" ht="40.5" x14ac:dyDescent="0.35">
      <c r="A22" s="17">
        <v>7</v>
      </c>
      <c r="B22" s="92" t="s">
        <v>132</v>
      </c>
      <c r="C22" s="19" t="s">
        <v>76</v>
      </c>
      <c r="D22" s="19" t="s">
        <v>166</v>
      </c>
      <c r="E22" s="17" t="s">
        <v>11</v>
      </c>
      <c r="F22" s="17" t="s">
        <v>12</v>
      </c>
      <c r="G22" s="20" t="s">
        <v>16</v>
      </c>
      <c r="H22" s="17">
        <v>8430</v>
      </c>
      <c r="I22" s="17">
        <v>2010</v>
      </c>
      <c r="J22" s="85">
        <v>0</v>
      </c>
      <c r="K22" s="60" t="s">
        <v>17</v>
      </c>
      <c r="L22" s="59">
        <v>9</v>
      </c>
      <c r="M22" s="59">
        <v>10</v>
      </c>
      <c r="N22" s="66">
        <v>90</v>
      </c>
      <c r="O22" s="59">
        <v>1980</v>
      </c>
      <c r="P22" s="80">
        <f t="shared" si="6"/>
        <v>198</v>
      </c>
      <c r="Q22" s="59">
        <v>62.023272727272726</v>
      </c>
      <c r="R22" s="80">
        <f t="shared" si="2"/>
        <v>313.24885215794308</v>
      </c>
      <c r="S22" s="59"/>
      <c r="T22" s="59"/>
      <c r="U22" s="81">
        <f t="shared" si="3"/>
        <v>62.023272727272726</v>
      </c>
      <c r="V22" s="81">
        <f t="shared" si="1"/>
        <v>744.27927272727266</v>
      </c>
      <c r="W22" s="59">
        <v>0</v>
      </c>
      <c r="X22" s="59">
        <v>0</v>
      </c>
      <c r="Y22" s="112"/>
      <c r="Z22" s="66">
        <f t="shared" si="4"/>
        <v>744.27927272727266</v>
      </c>
      <c r="AA22" s="111">
        <v>120.616</v>
      </c>
      <c r="AB22" s="104">
        <v>7520</v>
      </c>
      <c r="AC22" s="66">
        <f t="shared" si="5"/>
        <v>8384.8952727272736</v>
      </c>
      <c r="AD22" s="19" t="s">
        <v>39</v>
      </c>
      <c r="AE22" s="19"/>
      <c r="AF22" s="17"/>
      <c r="AG22" s="60"/>
      <c r="AH22" s="60"/>
      <c r="AI22" s="60"/>
      <c r="AJ22" s="61"/>
      <c r="AK22" s="17"/>
      <c r="AL22" s="60"/>
      <c r="AM22" s="60"/>
      <c r="AN22" s="60"/>
      <c r="AO22" s="61"/>
      <c r="AP22" s="19"/>
    </row>
    <row r="23" spans="1:42" s="30" customFormat="1" ht="40.5" x14ac:dyDescent="0.35">
      <c r="A23" s="17">
        <v>8</v>
      </c>
      <c r="B23" s="92" t="s">
        <v>143</v>
      </c>
      <c r="C23" s="19" t="s">
        <v>76</v>
      </c>
      <c r="D23" s="19" t="s">
        <v>169</v>
      </c>
      <c r="E23" s="17" t="s">
        <v>11</v>
      </c>
      <c r="F23" s="17" t="s">
        <v>12</v>
      </c>
      <c r="G23" s="20" t="s">
        <v>16</v>
      </c>
      <c r="H23" s="17">
        <v>8375</v>
      </c>
      <c r="I23" s="17">
        <v>2013</v>
      </c>
      <c r="J23" s="85">
        <v>1</v>
      </c>
      <c r="K23" s="60" t="s">
        <v>17</v>
      </c>
      <c r="L23" s="59">
        <v>9</v>
      </c>
      <c r="M23" s="59">
        <v>10</v>
      </c>
      <c r="N23" s="66">
        <v>81</v>
      </c>
      <c r="O23" s="59">
        <v>1780</v>
      </c>
      <c r="P23" s="80">
        <f t="shared" si="6"/>
        <v>178</v>
      </c>
      <c r="Q23" s="59">
        <v>58.293327272727275</v>
      </c>
      <c r="R23" s="80">
        <f t="shared" si="2"/>
        <v>327.49060265577123</v>
      </c>
      <c r="S23" s="59"/>
      <c r="T23" s="59"/>
      <c r="U23" s="81">
        <f t="shared" si="3"/>
        <v>58.293327272727275</v>
      </c>
      <c r="V23" s="81">
        <f t="shared" si="1"/>
        <v>699.51992727272727</v>
      </c>
      <c r="W23" s="59">
        <v>0</v>
      </c>
      <c r="X23" s="59">
        <v>0</v>
      </c>
      <c r="Y23" s="112"/>
      <c r="Z23" s="66">
        <f t="shared" si="4"/>
        <v>699.51992727272727</v>
      </c>
      <c r="AA23" s="111">
        <v>57.6</v>
      </c>
      <c r="AB23" s="104"/>
      <c r="AC23" s="66">
        <f t="shared" si="5"/>
        <v>757.1199272727273</v>
      </c>
      <c r="AD23" s="19" t="s">
        <v>39</v>
      </c>
      <c r="AE23" s="19"/>
      <c r="AF23" s="17"/>
      <c r="AG23" s="60"/>
      <c r="AH23" s="60"/>
      <c r="AI23" s="60"/>
      <c r="AJ23" s="61"/>
      <c r="AK23" s="17"/>
      <c r="AL23" s="60"/>
      <c r="AM23" s="60"/>
      <c r="AN23" s="60"/>
      <c r="AO23" s="61"/>
      <c r="AP23" s="19"/>
    </row>
    <row r="24" spans="1:42" s="30" customFormat="1" ht="40.5" x14ac:dyDescent="0.35">
      <c r="A24" s="17">
        <v>9</v>
      </c>
      <c r="B24" s="92" t="s">
        <v>140</v>
      </c>
      <c r="C24" s="19" t="s">
        <v>76</v>
      </c>
      <c r="D24" s="19" t="s">
        <v>170</v>
      </c>
      <c r="E24" s="17" t="s">
        <v>11</v>
      </c>
      <c r="F24" s="17" t="s">
        <v>12</v>
      </c>
      <c r="G24" s="20" t="s">
        <v>16</v>
      </c>
      <c r="H24" s="17">
        <v>5280</v>
      </c>
      <c r="I24" s="17">
        <v>2015</v>
      </c>
      <c r="J24" s="85">
        <v>1</v>
      </c>
      <c r="K24" s="60" t="s">
        <v>17</v>
      </c>
      <c r="L24" s="59">
        <v>8</v>
      </c>
      <c r="M24" s="59">
        <v>9</v>
      </c>
      <c r="N24" s="66">
        <v>65</v>
      </c>
      <c r="O24" s="59">
        <v>1430</v>
      </c>
      <c r="P24" s="80">
        <f t="shared" si="6"/>
        <v>128.69999999999999</v>
      </c>
      <c r="Q24" s="59">
        <v>41.781909090909089</v>
      </c>
      <c r="R24" s="80">
        <f t="shared" si="2"/>
        <v>324.6457582821219</v>
      </c>
      <c r="S24" s="59"/>
      <c r="T24" s="59"/>
      <c r="U24" s="81">
        <f t="shared" si="3"/>
        <v>41.781909090909089</v>
      </c>
      <c r="V24" s="81">
        <f t="shared" si="1"/>
        <v>501.38290909090904</v>
      </c>
      <c r="W24" s="59">
        <v>0</v>
      </c>
      <c r="X24" s="59">
        <v>0</v>
      </c>
      <c r="Y24" s="112"/>
      <c r="Z24" s="66">
        <f t="shared" si="4"/>
        <v>501.38290909090904</v>
      </c>
      <c r="AA24" s="111">
        <v>343.98</v>
      </c>
      <c r="AB24" s="104"/>
      <c r="AC24" s="66">
        <f t="shared" si="5"/>
        <v>845.36290909090906</v>
      </c>
      <c r="AD24" s="19" t="s">
        <v>39</v>
      </c>
      <c r="AE24" s="19"/>
      <c r="AF24" s="17"/>
      <c r="AG24" s="60"/>
      <c r="AH24" s="60"/>
      <c r="AI24" s="60"/>
      <c r="AJ24" s="61"/>
      <c r="AK24" s="17"/>
      <c r="AL24" s="60"/>
      <c r="AM24" s="60"/>
      <c r="AN24" s="60"/>
      <c r="AO24" s="61"/>
      <c r="AP24" s="19"/>
    </row>
    <row r="25" spans="1:42" s="30" customFormat="1" ht="40.5" x14ac:dyDescent="0.35">
      <c r="A25" s="17">
        <v>10</v>
      </c>
      <c r="B25" s="92" t="s">
        <v>139</v>
      </c>
      <c r="C25" s="19" t="s">
        <v>76</v>
      </c>
      <c r="D25" s="19" t="s">
        <v>288</v>
      </c>
      <c r="E25" s="17" t="s">
        <v>26</v>
      </c>
      <c r="F25" s="17" t="s">
        <v>21</v>
      </c>
      <c r="G25" s="20" t="s">
        <v>28</v>
      </c>
      <c r="H25" s="17">
        <v>11795</v>
      </c>
      <c r="I25" s="17">
        <v>2011</v>
      </c>
      <c r="J25" s="85">
        <v>0</v>
      </c>
      <c r="K25" s="60" t="s">
        <v>20</v>
      </c>
      <c r="L25" s="59">
        <v>10</v>
      </c>
      <c r="M25" s="59">
        <v>11</v>
      </c>
      <c r="N25" s="66">
        <v>45</v>
      </c>
      <c r="O25" s="59">
        <v>990</v>
      </c>
      <c r="P25" s="80">
        <f t="shared" si="6"/>
        <v>108.9</v>
      </c>
      <c r="Q25" s="59">
        <v>55.106181818181817</v>
      </c>
      <c r="R25" s="80">
        <f t="shared" si="2"/>
        <v>506.02554470323059</v>
      </c>
      <c r="S25" s="59"/>
      <c r="T25" s="59"/>
      <c r="U25" s="81">
        <f t="shared" si="3"/>
        <v>55.106181818181817</v>
      </c>
      <c r="V25" s="81">
        <f t="shared" si="1"/>
        <v>661.27418181818177</v>
      </c>
      <c r="W25" s="59">
        <v>151.56</v>
      </c>
      <c r="X25" s="59">
        <v>33.9</v>
      </c>
      <c r="Y25" s="112"/>
      <c r="Z25" s="66">
        <f t="shared" si="4"/>
        <v>846.73418181818181</v>
      </c>
      <c r="AA25" s="111">
        <v>422.21199999999999</v>
      </c>
      <c r="AB25" s="104">
        <v>12500</v>
      </c>
      <c r="AC25" s="66">
        <f t="shared" si="5"/>
        <v>13768.946181818181</v>
      </c>
      <c r="AD25" s="19" t="s">
        <v>39</v>
      </c>
      <c r="AE25" s="19"/>
      <c r="AF25" s="17"/>
      <c r="AG25" s="60"/>
      <c r="AH25" s="60"/>
      <c r="AI25" s="60"/>
      <c r="AJ25" s="61"/>
      <c r="AK25" s="17"/>
      <c r="AL25" s="60"/>
      <c r="AM25" s="60"/>
      <c r="AN25" s="60"/>
      <c r="AO25" s="61"/>
      <c r="AP25" s="19"/>
    </row>
    <row r="26" spans="1:42" s="30" customFormat="1" ht="40.5" x14ac:dyDescent="0.35">
      <c r="A26" s="17">
        <v>11</v>
      </c>
      <c r="B26" s="92" t="s">
        <v>144</v>
      </c>
      <c r="C26" s="19" t="s">
        <v>76</v>
      </c>
      <c r="D26" s="19" t="s">
        <v>171</v>
      </c>
      <c r="E26" s="17" t="s">
        <v>11</v>
      </c>
      <c r="F26" s="17" t="s">
        <v>12</v>
      </c>
      <c r="G26" s="20" t="s">
        <v>16</v>
      </c>
      <c r="H26" s="17">
        <v>8375</v>
      </c>
      <c r="I26" s="17">
        <v>2013</v>
      </c>
      <c r="J26" s="85">
        <v>1</v>
      </c>
      <c r="K26" s="60" t="s">
        <v>17</v>
      </c>
      <c r="L26" s="59">
        <v>9</v>
      </c>
      <c r="M26" s="59">
        <v>10</v>
      </c>
      <c r="N26" s="66">
        <v>90</v>
      </c>
      <c r="O26" s="59">
        <v>1980</v>
      </c>
      <c r="P26" s="80">
        <f t="shared" si="6"/>
        <v>198</v>
      </c>
      <c r="Q26" s="59">
        <v>62.5122</v>
      </c>
      <c r="R26" s="80">
        <f t="shared" si="2"/>
        <v>315.71818181818179</v>
      </c>
      <c r="S26" s="59"/>
      <c r="T26" s="59"/>
      <c r="U26" s="81">
        <f t="shared" si="3"/>
        <v>62.5122</v>
      </c>
      <c r="V26" s="81">
        <f t="shared" si="1"/>
        <v>750.14639999999997</v>
      </c>
      <c r="W26" s="59">
        <v>241.2</v>
      </c>
      <c r="X26" s="59">
        <v>0</v>
      </c>
      <c r="Y26" s="112"/>
      <c r="Z26" s="66">
        <f t="shared" si="4"/>
        <v>991.3463999999999</v>
      </c>
      <c r="AA26" s="111">
        <v>925.92</v>
      </c>
      <c r="AB26" s="104">
        <v>7520</v>
      </c>
      <c r="AC26" s="66">
        <f t="shared" si="5"/>
        <v>9437.2664000000004</v>
      </c>
      <c r="AD26" s="19" t="s">
        <v>39</v>
      </c>
      <c r="AE26" s="19"/>
      <c r="AF26" s="17"/>
      <c r="AG26" s="60"/>
      <c r="AH26" s="60"/>
      <c r="AI26" s="60"/>
      <c r="AJ26" s="61"/>
      <c r="AK26" s="17"/>
      <c r="AL26" s="60"/>
      <c r="AM26" s="60"/>
      <c r="AN26" s="60"/>
      <c r="AO26" s="61"/>
      <c r="AP26" s="19"/>
    </row>
    <row r="27" spans="1:42" s="30" customFormat="1" ht="40.5" x14ac:dyDescent="0.35">
      <c r="A27" s="17">
        <v>12</v>
      </c>
      <c r="B27" s="92" t="s">
        <v>135</v>
      </c>
      <c r="C27" s="19" t="s">
        <v>76</v>
      </c>
      <c r="D27" s="19" t="s">
        <v>172</v>
      </c>
      <c r="E27" s="17" t="s">
        <v>11</v>
      </c>
      <c r="F27" s="17" t="s">
        <v>12</v>
      </c>
      <c r="G27" s="20" t="s">
        <v>16</v>
      </c>
      <c r="H27" s="17">
        <v>8430</v>
      </c>
      <c r="I27" s="17">
        <v>2010</v>
      </c>
      <c r="J27" s="85">
        <v>0</v>
      </c>
      <c r="K27" s="60" t="s">
        <v>17</v>
      </c>
      <c r="L27" s="59">
        <v>9</v>
      </c>
      <c r="M27" s="59">
        <v>10</v>
      </c>
      <c r="N27" s="66">
        <v>81</v>
      </c>
      <c r="O27" s="59">
        <v>1780</v>
      </c>
      <c r="P27" s="80">
        <f t="shared" si="6"/>
        <v>178</v>
      </c>
      <c r="Q27" s="59">
        <v>74.42792727272726</v>
      </c>
      <c r="R27" s="80">
        <f t="shared" si="2"/>
        <v>418.13442288049026</v>
      </c>
      <c r="S27" s="59"/>
      <c r="T27" s="59"/>
      <c r="U27" s="81">
        <f t="shared" si="3"/>
        <v>74.42792727272726</v>
      </c>
      <c r="V27" s="81">
        <f t="shared" si="1"/>
        <v>893.13512727272712</v>
      </c>
      <c r="W27" s="59">
        <v>111.6</v>
      </c>
      <c r="X27" s="59">
        <v>0</v>
      </c>
      <c r="Y27" s="112"/>
      <c r="Z27" s="66">
        <f t="shared" si="4"/>
        <v>1004.7351272727271</v>
      </c>
      <c r="AA27" s="111">
        <v>471.73647999999997</v>
      </c>
      <c r="AB27" s="104">
        <v>7520</v>
      </c>
      <c r="AC27" s="66">
        <f t="shared" si="5"/>
        <v>8996.4716072727279</v>
      </c>
      <c r="AD27" s="19" t="s">
        <v>39</v>
      </c>
      <c r="AE27" s="19"/>
      <c r="AF27" s="17"/>
      <c r="AG27" s="60"/>
      <c r="AH27" s="60"/>
      <c r="AI27" s="60"/>
      <c r="AJ27" s="61"/>
      <c r="AK27" s="17"/>
      <c r="AL27" s="60"/>
      <c r="AM27" s="60"/>
      <c r="AN27" s="60"/>
      <c r="AO27" s="61"/>
      <c r="AP27" s="19"/>
    </row>
    <row r="28" spans="1:42" s="30" customFormat="1" ht="40.5" x14ac:dyDescent="0.35">
      <c r="A28" s="17">
        <v>13</v>
      </c>
      <c r="B28" s="92" t="s">
        <v>144</v>
      </c>
      <c r="C28" s="19" t="s">
        <v>76</v>
      </c>
      <c r="D28" s="19" t="s">
        <v>173</v>
      </c>
      <c r="E28" s="17" t="s">
        <v>11</v>
      </c>
      <c r="F28" s="17" t="s">
        <v>12</v>
      </c>
      <c r="G28" s="20" t="s">
        <v>16</v>
      </c>
      <c r="H28" s="17">
        <v>8430</v>
      </c>
      <c r="I28" s="17">
        <v>2010</v>
      </c>
      <c r="J28" s="85">
        <v>0</v>
      </c>
      <c r="K28" s="60" t="s">
        <v>17</v>
      </c>
      <c r="L28" s="59">
        <v>9</v>
      </c>
      <c r="M28" s="59">
        <v>10</v>
      </c>
      <c r="N28" s="66">
        <v>65</v>
      </c>
      <c r="O28" s="59">
        <v>1430</v>
      </c>
      <c r="P28" s="80">
        <f t="shared" si="6"/>
        <v>143</v>
      </c>
      <c r="Q28" s="59">
        <v>40.315127272727267</v>
      </c>
      <c r="R28" s="80">
        <f t="shared" si="2"/>
        <v>281.9239669421487</v>
      </c>
      <c r="S28" s="59"/>
      <c r="T28" s="59"/>
      <c r="U28" s="81">
        <f t="shared" si="3"/>
        <v>40.315127272727267</v>
      </c>
      <c r="V28" s="81">
        <f t="shared" si="1"/>
        <v>483.7815272727272</v>
      </c>
      <c r="W28" s="59">
        <v>111.6</v>
      </c>
      <c r="X28" s="59">
        <v>0</v>
      </c>
      <c r="Y28" s="112"/>
      <c r="Z28" s="66">
        <f t="shared" si="4"/>
        <v>595.38152727272723</v>
      </c>
      <c r="AA28" s="111">
        <v>0</v>
      </c>
      <c r="AB28" s="104">
        <v>7520</v>
      </c>
      <c r="AC28" s="66">
        <f t="shared" si="5"/>
        <v>8115.381527272727</v>
      </c>
      <c r="AD28" s="19" t="s">
        <v>39</v>
      </c>
      <c r="AE28" s="19"/>
      <c r="AF28" s="17"/>
      <c r="AG28" s="60"/>
      <c r="AH28" s="60"/>
      <c r="AI28" s="60"/>
      <c r="AJ28" s="61"/>
      <c r="AK28" s="17"/>
      <c r="AL28" s="60"/>
      <c r="AM28" s="60"/>
      <c r="AN28" s="60"/>
      <c r="AO28" s="61"/>
      <c r="AP28" s="19"/>
    </row>
    <row r="29" spans="1:42" s="30" customFormat="1" ht="40.5" x14ac:dyDescent="0.35">
      <c r="A29" s="17">
        <v>14</v>
      </c>
      <c r="B29" s="92" t="s">
        <v>132</v>
      </c>
      <c r="C29" s="19" t="s">
        <v>76</v>
      </c>
      <c r="D29" s="19" t="s">
        <v>175</v>
      </c>
      <c r="E29" s="17" t="s">
        <v>11</v>
      </c>
      <c r="F29" s="17" t="s">
        <v>12</v>
      </c>
      <c r="G29" s="20" t="s">
        <v>16</v>
      </c>
      <c r="H29" s="17">
        <v>8430</v>
      </c>
      <c r="I29" s="17">
        <v>2010</v>
      </c>
      <c r="J29" s="85">
        <v>0</v>
      </c>
      <c r="K29" s="60" t="s">
        <v>17</v>
      </c>
      <c r="L29" s="59">
        <v>9</v>
      </c>
      <c r="M29" s="59">
        <v>10</v>
      </c>
      <c r="N29" s="66">
        <v>70</v>
      </c>
      <c r="O29" s="59">
        <v>1540</v>
      </c>
      <c r="P29" s="80">
        <f t="shared" si="6"/>
        <v>154</v>
      </c>
      <c r="Q29" s="59">
        <v>57.134</v>
      </c>
      <c r="R29" s="80">
        <f t="shared" si="2"/>
        <v>371</v>
      </c>
      <c r="S29" s="59"/>
      <c r="T29" s="59"/>
      <c r="U29" s="81">
        <f t="shared" si="3"/>
        <v>57.134</v>
      </c>
      <c r="V29" s="81">
        <f t="shared" si="1"/>
        <v>685.60799999999995</v>
      </c>
      <c r="W29" s="59">
        <v>129.6</v>
      </c>
      <c r="X29" s="59">
        <v>0</v>
      </c>
      <c r="Y29" s="112"/>
      <c r="Z29" s="66">
        <f t="shared" si="4"/>
        <v>815.20799999999997</v>
      </c>
      <c r="AA29" s="111">
        <v>380.22699999999998</v>
      </c>
      <c r="AB29" s="104">
        <v>7520</v>
      </c>
      <c r="AC29" s="66">
        <f t="shared" si="5"/>
        <v>8715.4349999999995</v>
      </c>
      <c r="AD29" s="19" t="s">
        <v>39</v>
      </c>
      <c r="AE29" s="19"/>
      <c r="AF29" s="17"/>
      <c r="AG29" s="60"/>
      <c r="AH29" s="60"/>
      <c r="AI29" s="60"/>
      <c r="AJ29" s="61"/>
      <c r="AK29" s="17"/>
      <c r="AL29" s="60"/>
      <c r="AM29" s="60"/>
      <c r="AN29" s="60"/>
      <c r="AO29" s="61"/>
      <c r="AP29" s="19"/>
    </row>
    <row r="30" spans="1:42" s="30" customFormat="1" ht="40.5" x14ac:dyDescent="0.35">
      <c r="A30" s="17">
        <v>15</v>
      </c>
      <c r="B30" s="92" t="s">
        <v>176</v>
      </c>
      <c r="C30" s="19" t="s">
        <v>76</v>
      </c>
      <c r="D30" s="19" t="s">
        <v>177</v>
      </c>
      <c r="E30" s="17" t="s">
        <v>11</v>
      </c>
      <c r="F30" s="17" t="s">
        <v>12</v>
      </c>
      <c r="G30" s="20" t="s">
        <v>16</v>
      </c>
      <c r="H30" s="17">
        <v>8430</v>
      </c>
      <c r="I30" s="17">
        <v>2010</v>
      </c>
      <c r="J30" s="85">
        <v>0</v>
      </c>
      <c r="K30" s="60" t="s">
        <v>17</v>
      </c>
      <c r="L30" s="59">
        <v>9</v>
      </c>
      <c r="M30" s="59">
        <v>10</v>
      </c>
      <c r="N30" s="66">
        <v>60</v>
      </c>
      <c r="O30" s="59">
        <v>1320</v>
      </c>
      <c r="P30" s="80">
        <f t="shared" si="6"/>
        <v>132</v>
      </c>
      <c r="Q30" s="59">
        <v>51.740677272727268</v>
      </c>
      <c r="R30" s="80">
        <f t="shared" si="2"/>
        <v>391.97482782369144</v>
      </c>
      <c r="S30" s="59"/>
      <c r="T30" s="59"/>
      <c r="U30" s="81">
        <f t="shared" si="3"/>
        <v>51.740677272727268</v>
      </c>
      <c r="V30" s="81">
        <f t="shared" si="1"/>
        <v>620.88812727272716</v>
      </c>
      <c r="W30" s="59">
        <v>96</v>
      </c>
      <c r="X30" s="59">
        <v>33</v>
      </c>
      <c r="Y30" s="112"/>
      <c r="Z30" s="66">
        <f t="shared" si="4"/>
        <v>749.88812727272716</v>
      </c>
      <c r="AA30" s="111">
        <v>381.7296</v>
      </c>
      <c r="AB30" s="104">
        <v>7520</v>
      </c>
      <c r="AC30" s="66">
        <f t="shared" si="5"/>
        <v>8651.6177272727273</v>
      </c>
      <c r="AD30" s="19" t="s">
        <v>39</v>
      </c>
      <c r="AE30" s="19"/>
      <c r="AF30" s="17"/>
      <c r="AG30" s="60"/>
      <c r="AH30" s="60"/>
      <c r="AI30" s="60"/>
      <c r="AJ30" s="61"/>
      <c r="AK30" s="17"/>
      <c r="AL30" s="60"/>
      <c r="AM30" s="60"/>
      <c r="AN30" s="60"/>
      <c r="AO30" s="61"/>
      <c r="AP30" s="19"/>
    </row>
    <row r="31" spans="1:42" s="30" customFormat="1" ht="40.5" x14ac:dyDescent="0.35">
      <c r="A31" s="17">
        <v>16</v>
      </c>
      <c r="B31" s="92" t="s">
        <v>130</v>
      </c>
      <c r="C31" s="19" t="s">
        <v>76</v>
      </c>
      <c r="D31" s="19" t="s">
        <v>178</v>
      </c>
      <c r="E31" s="17" t="s">
        <v>26</v>
      </c>
      <c r="F31" s="17" t="s">
        <v>21</v>
      </c>
      <c r="G31" s="20" t="s">
        <v>28</v>
      </c>
      <c r="H31" s="17">
        <v>11795</v>
      </c>
      <c r="I31" s="17">
        <v>2011</v>
      </c>
      <c r="J31" s="85">
        <v>0</v>
      </c>
      <c r="K31" s="60" t="s">
        <v>17</v>
      </c>
      <c r="L31" s="59">
        <v>10</v>
      </c>
      <c r="M31" s="59">
        <v>11</v>
      </c>
      <c r="N31" s="66">
        <v>45</v>
      </c>
      <c r="O31" s="59">
        <v>990</v>
      </c>
      <c r="P31" s="80">
        <f t="shared" si="6"/>
        <v>108.9</v>
      </c>
      <c r="Q31" s="59">
        <v>86.424363636363637</v>
      </c>
      <c r="R31" s="80">
        <f t="shared" si="2"/>
        <v>793.61215460389008</v>
      </c>
      <c r="S31" s="59"/>
      <c r="T31" s="59"/>
      <c r="U31" s="81">
        <f t="shared" si="3"/>
        <v>86.424363636363637</v>
      </c>
      <c r="V31" s="81">
        <f t="shared" si="1"/>
        <v>1037.0923636363636</v>
      </c>
      <c r="W31" s="59">
        <v>0</v>
      </c>
      <c r="X31" s="59">
        <v>38.9</v>
      </c>
      <c r="Y31" s="112"/>
      <c r="Z31" s="66">
        <f t="shared" si="4"/>
        <v>1075.9923636363637</v>
      </c>
      <c r="AA31" s="111">
        <v>390.83300000000003</v>
      </c>
      <c r="AB31" s="104">
        <v>7520</v>
      </c>
      <c r="AC31" s="66">
        <f t="shared" si="5"/>
        <v>8986.8253636363643</v>
      </c>
      <c r="AD31" s="19" t="s">
        <v>39</v>
      </c>
      <c r="AE31" s="19"/>
      <c r="AF31" s="17"/>
      <c r="AG31" s="60"/>
      <c r="AH31" s="60"/>
      <c r="AI31" s="60"/>
      <c r="AJ31" s="61"/>
      <c r="AK31" s="17"/>
      <c r="AL31" s="60"/>
      <c r="AM31" s="60"/>
      <c r="AN31" s="60"/>
      <c r="AO31" s="61"/>
      <c r="AP31" s="19"/>
    </row>
    <row r="32" spans="1:42" s="30" customFormat="1" ht="40.5" x14ac:dyDescent="0.35">
      <c r="A32" s="17">
        <v>17</v>
      </c>
      <c r="B32" s="92" t="s">
        <v>140</v>
      </c>
      <c r="C32" s="19" t="s">
        <v>76</v>
      </c>
      <c r="D32" s="19" t="s">
        <v>179</v>
      </c>
      <c r="E32" s="17" t="s">
        <v>26</v>
      </c>
      <c r="F32" s="17" t="s">
        <v>12</v>
      </c>
      <c r="G32" s="20" t="s">
        <v>16</v>
      </c>
      <c r="H32" s="17">
        <v>8500</v>
      </c>
      <c r="I32" s="17">
        <v>2013</v>
      </c>
      <c r="J32" s="85">
        <v>0</v>
      </c>
      <c r="K32" s="60" t="s">
        <v>17</v>
      </c>
      <c r="L32" s="59">
        <v>9</v>
      </c>
      <c r="M32" s="59">
        <v>10</v>
      </c>
      <c r="N32" s="66">
        <v>45</v>
      </c>
      <c r="O32" s="59">
        <v>990</v>
      </c>
      <c r="P32" s="80">
        <f t="shared" si="6"/>
        <v>99</v>
      </c>
      <c r="Q32" s="59">
        <v>0</v>
      </c>
      <c r="R32" s="80">
        <f t="shared" si="2"/>
        <v>0</v>
      </c>
      <c r="S32" s="59"/>
      <c r="T32" s="59"/>
      <c r="U32" s="81">
        <f t="shared" si="3"/>
        <v>0</v>
      </c>
      <c r="V32" s="81">
        <f t="shared" si="1"/>
        <v>0</v>
      </c>
      <c r="W32" s="59">
        <v>0</v>
      </c>
      <c r="X32" s="59">
        <v>0</v>
      </c>
      <c r="Y32" s="112"/>
      <c r="Z32" s="66">
        <f t="shared" si="4"/>
        <v>0</v>
      </c>
      <c r="AA32" s="111">
        <v>449.62400000000002</v>
      </c>
      <c r="AB32" s="104"/>
      <c r="AC32" s="66">
        <f t="shared" si="5"/>
        <v>449.62400000000002</v>
      </c>
      <c r="AD32" s="19" t="s">
        <v>39</v>
      </c>
      <c r="AE32" s="19"/>
      <c r="AF32" s="17"/>
      <c r="AG32" s="60"/>
      <c r="AH32" s="60"/>
      <c r="AI32" s="60"/>
      <c r="AJ32" s="61"/>
      <c r="AK32" s="17"/>
      <c r="AL32" s="60"/>
      <c r="AM32" s="60"/>
      <c r="AN32" s="60"/>
      <c r="AO32" s="61"/>
      <c r="AP32" s="19"/>
    </row>
    <row r="33" spans="1:42" s="30" customFormat="1" ht="40.5" x14ac:dyDescent="0.35">
      <c r="A33" s="17">
        <v>18</v>
      </c>
      <c r="B33" s="92" t="s">
        <v>132</v>
      </c>
      <c r="C33" s="19" t="s">
        <v>76</v>
      </c>
      <c r="D33" s="19" t="s">
        <v>181</v>
      </c>
      <c r="E33" s="17" t="s">
        <v>11</v>
      </c>
      <c r="F33" s="17" t="s">
        <v>12</v>
      </c>
      <c r="G33" s="20" t="s">
        <v>16</v>
      </c>
      <c r="H33" s="17">
        <v>8430</v>
      </c>
      <c r="I33" s="17">
        <v>2010</v>
      </c>
      <c r="J33" s="85">
        <v>0</v>
      </c>
      <c r="K33" s="60" t="s">
        <v>17</v>
      </c>
      <c r="L33" s="59">
        <v>9</v>
      </c>
      <c r="M33" s="59">
        <v>10</v>
      </c>
      <c r="N33" s="66">
        <v>81</v>
      </c>
      <c r="O33" s="59">
        <v>1780</v>
      </c>
      <c r="P33" s="80">
        <f t="shared" si="6"/>
        <v>178</v>
      </c>
      <c r="Q33" s="59">
        <v>62.023272727272726</v>
      </c>
      <c r="R33" s="80">
        <f t="shared" si="2"/>
        <v>348.44535240040858</v>
      </c>
      <c r="S33" s="59"/>
      <c r="T33" s="59"/>
      <c r="U33" s="81">
        <f t="shared" si="3"/>
        <v>62.023272727272726</v>
      </c>
      <c r="V33" s="81">
        <f t="shared" si="1"/>
        <v>744.27927272727266</v>
      </c>
      <c r="W33" s="59">
        <v>156</v>
      </c>
      <c r="X33" s="59">
        <v>0</v>
      </c>
      <c r="Y33" s="112"/>
      <c r="Z33" s="66">
        <f t="shared" si="4"/>
        <v>900.27927272727266</v>
      </c>
      <c r="AA33" s="111">
        <v>741.47484000000009</v>
      </c>
      <c r="AB33" s="104">
        <v>7520</v>
      </c>
      <c r="AC33" s="66">
        <f t="shared" si="5"/>
        <v>9161.7541127272725</v>
      </c>
      <c r="AD33" s="19" t="s">
        <v>39</v>
      </c>
      <c r="AE33" s="19"/>
      <c r="AF33" s="17"/>
      <c r="AG33" s="60"/>
      <c r="AH33" s="60"/>
      <c r="AI33" s="60"/>
      <c r="AJ33" s="61"/>
      <c r="AK33" s="17"/>
      <c r="AL33" s="60"/>
      <c r="AM33" s="60"/>
      <c r="AN33" s="60"/>
      <c r="AO33" s="61"/>
      <c r="AP33" s="19"/>
    </row>
    <row r="34" spans="1:42" s="30" customFormat="1" ht="40.5" x14ac:dyDescent="0.35">
      <c r="A34" s="17">
        <v>19</v>
      </c>
      <c r="B34" s="92" t="s">
        <v>133</v>
      </c>
      <c r="C34" s="19" t="s">
        <v>76</v>
      </c>
      <c r="D34" s="19" t="s">
        <v>184</v>
      </c>
      <c r="E34" s="17" t="s">
        <v>11</v>
      </c>
      <c r="F34" s="17" t="s">
        <v>12</v>
      </c>
      <c r="G34" s="20" t="s">
        <v>16</v>
      </c>
      <c r="H34" s="17">
        <v>8375</v>
      </c>
      <c r="I34" s="17">
        <v>2013</v>
      </c>
      <c r="J34" s="85">
        <v>1</v>
      </c>
      <c r="K34" s="60" t="s">
        <v>17</v>
      </c>
      <c r="L34" s="59">
        <v>9</v>
      </c>
      <c r="M34" s="59">
        <v>10</v>
      </c>
      <c r="N34" s="66">
        <v>81</v>
      </c>
      <c r="O34" s="59">
        <v>1780</v>
      </c>
      <c r="P34" s="80">
        <f t="shared" si="6"/>
        <v>178</v>
      </c>
      <c r="Q34" s="59">
        <v>68.860068181818178</v>
      </c>
      <c r="R34" s="80">
        <f t="shared" si="2"/>
        <v>386.85431562819201</v>
      </c>
      <c r="S34" s="59"/>
      <c r="T34" s="59"/>
      <c r="U34" s="81">
        <f t="shared" si="3"/>
        <v>68.860068181818178</v>
      </c>
      <c r="V34" s="81">
        <f t="shared" si="1"/>
        <v>826.32081818181814</v>
      </c>
      <c r="W34" s="59">
        <v>0</v>
      </c>
      <c r="X34" s="59">
        <v>0</v>
      </c>
      <c r="Y34" s="112"/>
      <c r="Z34" s="66">
        <f t="shared" si="4"/>
        <v>826.32081818181814</v>
      </c>
      <c r="AA34" s="111">
        <v>0</v>
      </c>
      <c r="AB34" s="104"/>
      <c r="AC34" s="66">
        <f t="shared" si="5"/>
        <v>826.32081818181814</v>
      </c>
      <c r="AD34" s="19" t="s">
        <v>39</v>
      </c>
      <c r="AE34" s="19"/>
      <c r="AF34" s="17"/>
      <c r="AG34" s="60"/>
      <c r="AH34" s="60"/>
      <c r="AI34" s="60"/>
      <c r="AJ34" s="61"/>
      <c r="AK34" s="17"/>
      <c r="AL34" s="60"/>
      <c r="AM34" s="60"/>
      <c r="AN34" s="60"/>
      <c r="AO34" s="61"/>
      <c r="AP34" s="19"/>
    </row>
    <row r="35" spans="1:42" s="30" customFormat="1" ht="40.5" x14ac:dyDescent="0.35">
      <c r="A35" s="17">
        <v>20</v>
      </c>
      <c r="B35" s="92" t="s">
        <v>135</v>
      </c>
      <c r="C35" s="19" t="s">
        <v>76</v>
      </c>
      <c r="D35" s="19" t="s">
        <v>185</v>
      </c>
      <c r="E35" s="17" t="s">
        <v>11</v>
      </c>
      <c r="F35" s="17" t="s">
        <v>12</v>
      </c>
      <c r="G35" s="20" t="s">
        <v>16</v>
      </c>
      <c r="H35" s="17">
        <v>8375</v>
      </c>
      <c r="I35" s="17">
        <v>2013</v>
      </c>
      <c r="J35" s="85">
        <v>1</v>
      </c>
      <c r="K35" s="60" t="s">
        <v>17</v>
      </c>
      <c r="L35" s="59">
        <v>9</v>
      </c>
      <c r="M35" s="59">
        <v>10</v>
      </c>
      <c r="N35" s="66">
        <v>81</v>
      </c>
      <c r="O35" s="59">
        <v>1780</v>
      </c>
      <c r="P35" s="80">
        <f t="shared" si="6"/>
        <v>178</v>
      </c>
      <c r="Q35" s="59">
        <v>61.203581818181831</v>
      </c>
      <c r="R35" s="80">
        <f t="shared" si="2"/>
        <v>343.84034729315636</v>
      </c>
      <c r="S35" s="59"/>
      <c r="T35" s="59"/>
      <c r="U35" s="81">
        <f t="shared" si="3"/>
        <v>61.203581818181831</v>
      </c>
      <c r="V35" s="81">
        <f t="shared" si="1"/>
        <v>734.44298181818203</v>
      </c>
      <c r="W35" s="59">
        <v>0</v>
      </c>
      <c r="X35" s="59">
        <v>0</v>
      </c>
      <c r="Y35" s="112"/>
      <c r="Z35" s="66">
        <f t="shared" si="4"/>
        <v>734.44298181818203</v>
      </c>
      <c r="AA35" s="111">
        <v>0</v>
      </c>
      <c r="AB35" s="104"/>
      <c r="AC35" s="66">
        <f t="shared" si="5"/>
        <v>734.44298181818203</v>
      </c>
      <c r="AD35" s="19" t="s">
        <v>39</v>
      </c>
      <c r="AE35" s="19"/>
      <c r="AF35" s="17"/>
      <c r="AG35" s="60"/>
      <c r="AH35" s="60"/>
      <c r="AI35" s="60"/>
      <c r="AJ35" s="61"/>
      <c r="AK35" s="17"/>
      <c r="AL35" s="60"/>
      <c r="AM35" s="60"/>
      <c r="AN35" s="60"/>
      <c r="AO35" s="61"/>
      <c r="AP35" s="19"/>
    </row>
    <row r="36" spans="1:42" s="30" customFormat="1" ht="40.5" x14ac:dyDescent="0.35">
      <c r="A36" s="17">
        <v>21</v>
      </c>
      <c r="B36" s="92" t="s">
        <v>135</v>
      </c>
      <c r="C36" s="19" t="s">
        <v>76</v>
      </c>
      <c r="D36" s="19" t="s">
        <v>188</v>
      </c>
      <c r="E36" s="17" t="s">
        <v>11</v>
      </c>
      <c r="F36" s="17" t="s">
        <v>12</v>
      </c>
      <c r="G36" s="20" t="s">
        <v>16</v>
      </c>
      <c r="H36" s="17">
        <v>8375</v>
      </c>
      <c r="I36" s="17">
        <v>2013</v>
      </c>
      <c r="J36" s="85">
        <v>1</v>
      </c>
      <c r="K36" s="60" t="s">
        <v>17</v>
      </c>
      <c r="L36" s="59">
        <v>9</v>
      </c>
      <c r="M36" s="59">
        <v>10</v>
      </c>
      <c r="N36" s="66">
        <v>81</v>
      </c>
      <c r="O36" s="59">
        <v>1780</v>
      </c>
      <c r="P36" s="80">
        <f t="shared" si="6"/>
        <v>178</v>
      </c>
      <c r="Q36" s="59">
        <v>63.182600000000001</v>
      </c>
      <c r="R36" s="80">
        <f t="shared" si="2"/>
        <v>354.95842696629211</v>
      </c>
      <c r="S36" s="59"/>
      <c r="T36" s="59"/>
      <c r="U36" s="81">
        <f t="shared" si="3"/>
        <v>63.182600000000001</v>
      </c>
      <c r="V36" s="81">
        <f t="shared" si="1"/>
        <v>758.19119999999998</v>
      </c>
      <c r="W36" s="59">
        <v>241.2</v>
      </c>
      <c r="X36" s="59">
        <v>0</v>
      </c>
      <c r="Y36" s="112"/>
      <c r="Z36" s="66">
        <f t="shared" si="4"/>
        <v>999.39120000000003</v>
      </c>
      <c r="AA36" s="111">
        <v>258.98099999999999</v>
      </c>
      <c r="AB36" s="104"/>
      <c r="AC36" s="66">
        <f t="shared" si="5"/>
        <v>1258.3722</v>
      </c>
      <c r="AD36" s="19" t="s">
        <v>39</v>
      </c>
      <c r="AE36" s="19"/>
      <c r="AF36" s="17"/>
      <c r="AG36" s="60"/>
      <c r="AH36" s="60"/>
      <c r="AI36" s="60"/>
      <c r="AJ36" s="61"/>
      <c r="AK36" s="17"/>
      <c r="AL36" s="60"/>
      <c r="AM36" s="60"/>
      <c r="AN36" s="60"/>
      <c r="AO36" s="61"/>
      <c r="AP36" s="19"/>
    </row>
    <row r="37" spans="1:42" s="30" customFormat="1" ht="40.5" x14ac:dyDescent="0.35">
      <c r="A37" s="17">
        <v>22</v>
      </c>
      <c r="B37" s="92" t="s">
        <v>133</v>
      </c>
      <c r="C37" s="19" t="s">
        <v>76</v>
      </c>
      <c r="D37" s="19" t="s">
        <v>189</v>
      </c>
      <c r="E37" s="17" t="s">
        <v>11</v>
      </c>
      <c r="F37" s="17" t="s">
        <v>12</v>
      </c>
      <c r="G37" s="20" t="s">
        <v>16</v>
      </c>
      <c r="H37" s="17">
        <v>8375</v>
      </c>
      <c r="I37" s="17">
        <v>2013</v>
      </c>
      <c r="J37" s="85">
        <v>1</v>
      </c>
      <c r="K37" s="60" t="s">
        <v>17</v>
      </c>
      <c r="L37" s="59">
        <v>9</v>
      </c>
      <c r="M37" s="59">
        <v>10</v>
      </c>
      <c r="N37" s="66">
        <v>81</v>
      </c>
      <c r="O37" s="59">
        <v>1780</v>
      </c>
      <c r="P37" s="80">
        <f t="shared" si="6"/>
        <v>178</v>
      </c>
      <c r="Q37" s="59">
        <v>56.432104545454543</v>
      </c>
      <c r="R37" s="80">
        <f t="shared" si="2"/>
        <v>317.03429519918285</v>
      </c>
      <c r="S37" s="59"/>
      <c r="T37" s="59"/>
      <c r="U37" s="81">
        <f t="shared" si="3"/>
        <v>56.432104545454543</v>
      </c>
      <c r="V37" s="81">
        <f t="shared" si="1"/>
        <v>677.18525454545454</v>
      </c>
      <c r="W37" s="59">
        <v>0</v>
      </c>
      <c r="X37" s="59">
        <v>33</v>
      </c>
      <c r="Y37" s="112"/>
      <c r="Z37" s="66">
        <f t="shared" si="4"/>
        <v>710.18525454545454</v>
      </c>
      <c r="AA37" s="111">
        <v>51.84</v>
      </c>
      <c r="AB37" s="104"/>
      <c r="AC37" s="66">
        <f t="shared" si="5"/>
        <v>762.02525454545457</v>
      </c>
      <c r="AD37" s="19" t="s">
        <v>39</v>
      </c>
      <c r="AE37" s="19"/>
      <c r="AF37" s="17"/>
      <c r="AG37" s="60"/>
      <c r="AH37" s="60"/>
      <c r="AI37" s="60"/>
      <c r="AJ37" s="61"/>
      <c r="AK37" s="17"/>
      <c r="AL37" s="60"/>
      <c r="AM37" s="60"/>
      <c r="AN37" s="60"/>
      <c r="AO37" s="61"/>
      <c r="AP37" s="19"/>
    </row>
    <row r="38" spans="1:42" s="30" customFormat="1" ht="40.5" x14ac:dyDescent="0.35">
      <c r="A38" s="17">
        <v>23</v>
      </c>
      <c r="B38" s="92" t="s">
        <v>190</v>
      </c>
      <c r="C38" s="19" t="s">
        <v>76</v>
      </c>
      <c r="D38" s="19" t="s">
        <v>192</v>
      </c>
      <c r="E38" s="17" t="s">
        <v>11</v>
      </c>
      <c r="F38" s="17" t="s">
        <v>12</v>
      </c>
      <c r="G38" s="20" t="s">
        <v>16</v>
      </c>
      <c r="H38" s="17">
        <v>8430</v>
      </c>
      <c r="I38" s="17">
        <v>2010</v>
      </c>
      <c r="J38" s="85">
        <v>0</v>
      </c>
      <c r="K38" s="60" t="s">
        <v>17</v>
      </c>
      <c r="L38" s="59">
        <v>9</v>
      </c>
      <c r="M38" s="59">
        <v>10</v>
      </c>
      <c r="N38" s="66">
        <v>81</v>
      </c>
      <c r="O38" s="59">
        <v>1780</v>
      </c>
      <c r="P38" s="80">
        <f t="shared" si="6"/>
        <v>178</v>
      </c>
      <c r="Q38" s="59">
        <v>68.132363636363635</v>
      </c>
      <c r="R38" s="80">
        <f t="shared" si="2"/>
        <v>382.7660878447395</v>
      </c>
      <c r="S38" s="59"/>
      <c r="T38" s="59"/>
      <c r="U38" s="81">
        <f t="shared" si="3"/>
        <v>68.132363636363635</v>
      </c>
      <c r="V38" s="81">
        <f t="shared" si="1"/>
        <v>817.58836363636362</v>
      </c>
      <c r="W38" s="59">
        <v>0</v>
      </c>
      <c r="X38" s="59">
        <v>33</v>
      </c>
      <c r="Y38" s="112"/>
      <c r="Z38" s="66">
        <f t="shared" si="4"/>
        <v>850.58836363636362</v>
      </c>
      <c r="AA38" s="111">
        <v>253.31179999999998</v>
      </c>
      <c r="AB38" s="104">
        <v>7520</v>
      </c>
      <c r="AC38" s="66">
        <f t="shared" si="5"/>
        <v>8623.9001636363646</v>
      </c>
      <c r="AD38" s="19" t="s">
        <v>39</v>
      </c>
      <c r="AE38" s="19"/>
      <c r="AF38" s="17"/>
      <c r="AG38" s="60"/>
      <c r="AH38" s="60"/>
      <c r="AI38" s="60"/>
      <c r="AJ38" s="61"/>
      <c r="AK38" s="17"/>
      <c r="AL38" s="60"/>
      <c r="AM38" s="60"/>
      <c r="AN38" s="60"/>
      <c r="AO38" s="61"/>
      <c r="AP38" s="19"/>
    </row>
    <row r="39" spans="1:42" s="30" customFormat="1" ht="40.5" x14ac:dyDescent="0.35">
      <c r="A39" s="17">
        <v>24</v>
      </c>
      <c r="B39" s="92" t="s">
        <v>133</v>
      </c>
      <c r="C39" s="19" t="s">
        <v>76</v>
      </c>
      <c r="D39" s="19" t="s">
        <v>191</v>
      </c>
      <c r="E39" s="17" t="s">
        <v>11</v>
      </c>
      <c r="F39" s="17" t="s">
        <v>12</v>
      </c>
      <c r="G39" s="20" t="s">
        <v>16</v>
      </c>
      <c r="H39" s="17">
        <v>8375</v>
      </c>
      <c r="I39" s="17">
        <v>2013</v>
      </c>
      <c r="J39" s="85">
        <v>1</v>
      </c>
      <c r="K39" s="60" t="s">
        <v>17</v>
      </c>
      <c r="L39" s="59">
        <v>9</v>
      </c>
      <c r="M39" s="59">
        <v>10</v>
      </c>
      <c r="N39" s="66">
        <v>81</v>
      </c>
      <c r="O39" s="59">
        <v>1780</v>
      </c>
      <c r="P39" s="80">
        <f t="shared" si="6"/>
        <v>178</v>
      </c>
      <c r="Q39" s="59">
        <v>39.066313636363638</v>
      </c>
      <c r="R39" s="80">
        <f t="shared" si="2"/>
        <v>219.47367211440246</v>
      </c>
      <c r="S39" s="59"/>
      <c r="T39" s="59"/>
      <c r="U39" s="81">
        <f t="shared" si="3"/>
        <v>39.066313636363638</v>
      </c>
      <c r="V39" s="81">
        <f t="shared" si="1"/>
        <v>468.79576363636363</v>
      </c>
      <c r="W39" s="59">
        <v>0</v>
      </c>
      <c r="X39" s="59">
        <v>0</v>
      </c>
      <c r="Y39" s="112"/>
      <c r="Z39" s="66">
        <f t="shared" si="4"/>
        <v>468.79576363636363</v>
      </c>
      <c r="AA39" s="111">
        <v>644.74105000000009</v>
      </c>
      <c r="AB39" s="104"/>
      <c r="AC39" s="66">
        <f t="shared" si="5"/>
        <v>1113.5368136363636</v>
      </c>
      <c r="AD39" s="19" t="s">
        <v>39</v>
      </c>
      <c r="AE39" s="19"/>
      <c r="AF39" s="17"/>
      <c r="AG39" s="60"/>
      <c r="AH39" s="60"/>
      <c r="AI39" s="60"/>
      <c r="AJ39" s="61"/>
      <c r="AK39" s="17"/>
      <c r="AL39" s="60"/>
      <c r="AM39" s="60"/>
      <c r="AN39" s="60"/>
      <c r="AO39" s="61"/>
      <c r="AP39" s="19"/>
    </row>
    <row r="40" spans="1:42" s="30" customFormat="1" ht="40.5" x14ac:dyDescent="0.35">
      <c r="A40" s="17">
        <v>25</v>
      </c>
      <c r="B40" s="92" t="s">
        <v>132</v>
      </c>
      <c r="C40" s="19" t="s">
        <v>76</v>
      </c>
      <c r="D40" s="19" t="s">
        <v>193</v>
      </c>
      <c r="E40" s="17" t="s">
        <v>11</v>
      </c>
      <c r="F40" s="17" t="s">
        <v>12</v>
      </c>
      <c r="G40" s="20" t="s">
        <v>16</v>
      </c>
      <c r="H40" s="17">
        <v>8430</v>
      </c>
      <c r="I40" s="17">
        <v>2010</v>
      </c>
      <c r="J40" s="85">
        <v>0</v>
      </c>
      <c r="K40" s="60" t="s">
        <v>17</v>
      </c>
      <c r="L40" s="59">
        <v>9</v>
      </c>
      <c r="M40" s="59">
        <v>10</v>
      </c>
      <c r="N40" s="66">
        <v>90</v>
      </c>
      <c r="O40" s="59">
        <v>1980</v>
      </c>
      <c r="P40" s="80">
        <f t="shared" si="6"/>
        <v>198</v>
      </c>
      <c r="Q40" s="59">
        <v>64.770363636363641</v>
      </c>
      <c r="R40" s="80">
        <f t="shared" si="2"/>
        <v>327.12304866850326</v>
      </c>
      <c r="S40" s="59"/>
      <c r="T40" s="59"/>
      <c r="U40" s="81">
        <f t="shared" si="3"/>
        <v>64.770363636363641</v>
      </c>
      <c r="V40" s="81">
        <f t="shared" si="1"/>
        <v>777.24436363636369</v>
      </c>
      <c r="W40" s="59">
        <v>241.2</v>
      </c>
      <c r="X40" s="59">
        <v>0</v>
      </c>
      <c r="Y40" s="112"/>
      <c r="Z40" s="66">
        <f t="shared" si="4"/>
        <v>1018.4443636363637</v>
      </c>
      <c r="AA40" s="111">
        <v>430.01350000000002</v>
      </c>
      <c r="AB40" s="104">
        <v>7520</v>
      </c>
      <c r="AC40" s="66">
        <f t="shared" si="5"/>
        <v>8968.457863636364</v>
      </c>
      <c r="AD40" s="19" t="s">
        <v>39</v>
      </c>
      <c r="AE40" s="19"/>
      <c r="AF40" s="17"/>
      <c r="AG40" s="60"/>
      <c r="AH40" s="60"/>
      <c r="AI40" s="60"/>
      <c r="AJ40" s="61"/>
      <c r="AK40" s="17"/>
      <c r="AL40" s="60"/>
      <c r="AM40" s="60"/>
      <c r="AN40" s="60"/>
      <c r="AO40" s="61"/>
      <c r="AP40" s="19"/>
    </row>
    <row r="41" spans="1:42" s="30" customFormat="1" ht="40.5" x14ac:dyDescent="0.35">
      <c r="A41" s="17">
        <v>26</v>
      </c>
      <c r="B41" s="92" t="s">
        <v>133</v>
      </c>
      <c r="C41" s="19" t="s">
        <v>76</v>
      </c>
      <c r="D41" s="19" t="s">
        <v>198</v>
      </c>
      <c r="E41" s="17" t="s">
        <v>11</v>
      </c>
      <c r="F41" s="17" t="s">
        <v>12</v>
      </c>
      <c r="G41" s="20" t="s">
        <v>16</v>
      </c>
      <c r="H41" s="17">
        <v>8375</v>
      </c>
      <c r="I41" s="17">
        <v>2013</v>
      </c>
      <c r="J41" s="85">
        <v>1</v>
      </c>
      <c r="K41" s="60" t="s">
        <v>17</v>
      </c>
      <c r="L41" s="59">
        <v>9</v>
      </c>
      <c r="M41" s="59">
        <v>10</v>
      </c>
      <c r="N41" s="66">
        <v>81</v>
      </c>
      <c r="O41" s="59">
        <v>1780</v>
      </c>
      <c r="P41" s="80">
        <f t="shared" si="6"/>
        <v>178</v>
      </c>
      <c r="Q41" s="59">
        <v>68.409572727272732</v>
      </c>
      <c r="R41" s="80">
        <f t="shared" si="2"/>
        <v>384.32344228804908</v>
      </c>
      <c r="S41" s="59"/>
      <c r="T41" s="59"/>
      <c r="U41" s="81">
        <f t="shared" si="3"/>
        <v>68.409572727272732</v>
      </c>
      <c r="V41" s="81">
        <f t="shared" si="1"/>
        <v>820.91487272727272</v>
      </c>
      <c r="W41" s="59">
        <v>0</v>
      </c>
      <c r="X41" s="59">
        <v>0</v>
      </c>
      <c r="Y41" s="112"/>
      <c r="Z41" s="66">
        <f t="shared" si="4"/>
        <v>820.91487272727272</v>
      </c>
      <c r="AA41" s="111">
        <v>558.71974</v>
      </c>
      <c r="AB41" s="104"/>
      <c r="AC41" s="66">
        <f t="shared" si="5"/>
        <v>1379.6346127272727</v>
      </c>
      <c r="AD41" s="19" t="s">
        <v>39</v>
      </c>
      <c r="AE41" s="19"/>
      <c r="AF41" s="17"/>
      <c r="AG41" s="60"/>
      <c r="AH41" s="60"/>
      <c r="AI41" s="60"/>
      <c r="AJ41" s="61"/>
      <c r="AK41" s="17"/>
      <c r="AL41" s="60"/>
      <c r="AM41" s="60"/>
      <c r="AN41" s="60"/>
      <c r="AO41" s="61"/>
      <c r="AP41" s="19"/>
    </row>
    <row r="42" spans="1:42" s="30" customFormat="1" ht="40.5" x14ac:dyDescent="0.35">
      <c r="A42" s="17">
        <v>27</v>
      </c>
      <c r="B42" s="92" t="s">
        <v>133</v>
      </c>
      <c r="C42" s="19" t="s">
        <v>76</v>
      </c>
      <c r="D42" s="19" t="s">
        <v>199</v>
      </c>
      <c r="E42" s="17" t="s">
        <v>11</v>
      </c>
      <c r="F42" s="17" t="s">
        <v>12</v>
      </c>
      <c r="G42" s="20" t="s">
        <v>16</v>
      </c>
      <c r="H42" s="17">
        <v>8375</v>
      </c>
      <c r="I42" s="17">
        <v>2013</v>
      </c>
      <c r="J42" s="85">
        <v>1</v>
      </c>
      <c r="K42" s="60" t="s">
        <v>17</v>
      </c>
      <c r="L42" s="59">
        <v>9</v>
      </c>
      <c r="M42" s="59">
        <v>10</v>
      </c>
      <c r="N42" s="66">
        <v>81</v>
      </c>
      <c r="O42" s="59">
        <v>1780</v>
      </c>
      <c r="P42" s="80">
        <f t="shared" si="6"/>
        <v>178</v>
      </c>
      <c r="Q42" s="59">
        <v>67.048650000000009</v>
      </c>
      <c r="R42" s="80">
        <f t="shared" si="2"/>
        <v>376.67780898876407</v>
      </c>
      <c r="S42" s="59"/>
      <c r="T42" s="59"/>
      <c r="U42" s="81">
        <f t="shared" si="3"/>
        <v>67.048650000000009</v>
      </c>
      <c r="V42" s="81">
        <f t="shared" si="1"/>
        <v>804.58380000000011</v>
      </c>
      <c r="W42" s="59">
        <v>0</v>
      </c>
      <c r="X42" s="59">
        <v>0</v>
      </c>
      <c r="Y42" s="112"/>
      <c r="Z42" s="66">
        <f t="shared" si="4"/>
        <v>804.58380000000011</v>
      </c>
      <c r="AA42" s="111">
        <v>585.33569</v>
      </c>
      <c r="AB42" s="104"/>
      <c r="AC42" s="66">
        <f t="shared" si="5"/>
        <v>1389.9194900000002</v>
      </c>
      <c r="AD42" s="19" t="s">
        <v>39</v>
      </c>
      <c r="AE42" s="19"/>
      <c r="AF42" s="17"/>
      <c r="AG42" s="60"/>
      <c r="AH42" s="60"/>
      <c r="AI42" s="60"/>
      <c r="AJ42" s="61"/>
      <c r="AK42" s="17"/>
      <c r="AL42" s="60"/>
      <c r="AM42" s="60"/>
      <c r="AN42" s="60"/>
      <c r="AO42" s="61"/>
      <c r="AP42" s="19"/>
    </row>
    <row r="43" spans="1:42" s="30" customFormat="1" ht="40.5" x14ac:dyDescent="0.35">
      <c r="A43" s="17">
        <v>28</v>
      </c>
      <c r="B43" s="92" t="s">
        <v>133</v>
      </c>
      <c r="C43" s="19" t="s">
        <v>76</v>
      </c>
      <c r="D43" s="19" t="s">
        <v>200</v>
      </c>
      <c r="E43" s="17" t="s">
        <v>11</v>
      </c>
      <c r="F43" s="17" t="s">
        <v>12</v>
      </c>
      <c r="G43" s="20" t="s">
        <v>16</v>
      </c>
      <c r="H43" s="17">
        <v>8375</v>
      </c>
      <c r="I43" s="17">
        <v>2013</v>
      </c>
      <c r="J43" s="85">
        <v>1</v>
      </c>
      <c r="K43" s="60" t="s">
        <v>17</v>
      </c>
      <c r="L43" s="59">
        <v>9</v>
      </c>
      <c r="M43" s="59">
        <v>10</v>
      </c>
      <c r="N43" s="66">
        <v>81</v>
      </c>
      <c r="O43" s="59">
        <v>1780</v>
      </c>
      <c r="P43" s="80">
        <f t="shared" si="6"/>
        <v>178</v>
      </c>
      <c r="Q43" s="59">
        <v>63.367822727272731</v>
      </c>
      <c r="R43" s="80">
        <f t="shared" si="2"/>
        <v>355.99900408580186</v>
      </c>
      <c r="S43" s="59"/>
      <c r="T43" s="59"/>
      <c r="U43" s="81">
        <f t="shared" si="3"/>
        <v>63.367822727272731</v>
      </c>
      <c r="V43" s="81">
        <f t="shared" si="1"/>
        <v>760.41387272727275</v>
      </c>
      <c r="W43" s="59">
        <v>0</v>
      </c>
      <c r="X43" s="59">
        <v>0</v>
      </c>
      <c r="Y43" s="112"/>
      <c r="Z43" s="66">
        <f t="shared" si="4"/>
        <v>760.41387272727275</v>
      </c>
      <c r="AA43" s="111">
        <v>139.68</v>
      </c>
      <c r="AB43" s="104"/>
      <c r="AC43" s="66">
        <f t="shared" si="5"/>
        <v>900.09387272727281</v>
      </c>
      <c r="AD43" s="19" t="s">
        <v>39</v>
      </c>
      <c r="AE43" s="19"/>
      <c r="AF43" s="17"/>
      <c r="AG43" s="60"/>
      <c r="AH43" s="60"/>
      <c r="AI43" s="60"/>
      <c r="AJ43" s="61"/>
      <c r="AK43" s="17"/>
      <c r="AL43" s="60"/>
      <c r="AM43" s="60"/>
      <c r="AN43" s="60"/>
      <c r="AO43" s="61"/>
      <c r="AP43" s="19"/>
    </row>
    <row r="44" spans="1:42" s="30" customFormat="1" ht="40.5" x14ac:dyDescent="0.35">
      <c r="A44" s="17">
        <v>29</v>
      </c>
      <c r="B44" s="92" t="s">
        <v>202</v>
      </c>
      <c r="C44" s="19" t="s">
        <v>76</v>
      </c>
      <c r="D44" s="19" t="s">
        <v>201</v>
      </c>
      <c r="E44" s="17" t="s">
        <v>11</v>
      </c>
      <c r="F44" s="17" t="s">
        <v>12</v>
      </c>
      <c r="G44" s="20" t="s">
        <v>16</v>
      </c>
      <c r="H44" s="17">
        <v>8430</v>
      </c>
      <c r="I44" s="17">
        <v>2010</v>
      </c>
      <c r="J44" s="85">
        <v>0</v>
      </c>
      <c r="K44" s="60" t="s">
        <v>17</v>
      </c>
      <c r="L44" s="59">
        <v>9</v>
      </c>
      <c r="M44" s="59">
        <v>10</v>
      </c>
      <c r="N44" s="66">
        <v>70</v>
      </c>
      <c r="O44" s="59">
        <v>1540</v>
      </c>
      <c r="P44" s="80">
        <f t="shared" si="6"/>
        <v>154</v>
      </c>
      <c r="Q44" s="59">
        <v>48.57777272727273</v>
      </c>
      <c r="R44" s="80">
        <f t="shared" si="2"/>
        <v>315.44008264462809</v>
      </c>
      <c r="S44" s="59"/>
      <c r="T44" s="59"/>
      <c r="U44" s="81">
        <f t="shared" si="3"/>
        <v>48.57777272727273</v>
      </c>
      <c r="V44" s="81">
        <f t="shared" si="1"/>
        <v>582.93327272727277</v>
      </c>
      <c r="W44" s="59">
        <v>0</v>
      </c>
      <c r="X44" s="59">
        <v>0</v>
      </c>
      <c r="Y44" s="112"/>
      <c r="Z44" s="66">
        <f t="shared" si="4"/>
        <v>582.93327272727277</v>
      </c>
      <c r="AA44" s="111">
        <v>948.97284000000002</v>
      </c>
      <c r="AB44" s="104">
        <v>7520</v>
      </c>
      <c r="AC44" s="66">
        <f t="shared" si="5"/>
        <v>9051.9061127272726</v>
      </c>
      <c r="AD44" s="19" t="s">
        <v>39</v>
      </c>
      <c r="AE44" s="19"/>
      <c r="AF44" s="17"/>
      <c r="AG44" s="60"/>
      <c r="AH44" s="60"/>
      <c r="AI44" s="60"/>
      <c r="AJ44" s="61"/>
      <c r="AK44" s="17"/>
      <c r="AL44" s="60"/>
      <c r="AM44" s="60"/>
      <c r="AN44" s="60"/>
      <c r="AO44" s="61"/>
      <c r="AP44" s="19"/>
    </row>
    <row r="45" spans="1:42" s="30" customFormat="1" ht="40.5" x14ac:dyDescent="0.35">
      <c r="A45" s="17">
        <v>30</v>
      </c>
      <c r="B45" s="92" t="s">
        <v>133</v>
      </c>
      <c r="C45" s="19" t="s">
        <v>76</v>
      </c>
      <c r="D45" s="19" t="s">
        <v>204</v>
      </c>
      <c r="E45" s="17" t="s">
        <v>11</v>
      </c>
      <c r="F45" s="17" t="s">
        <v>12</v>
      </c>
      <c r="G45" s="20" t="s">
        <v>16</v>
      </c>
      <c r="H45" s="17">
        <v>8375</v>
      </c>
      <c r="I45" s="17">
        <v>2013</v>
      </c>
      <c r="J45" s="85">
        <v>1</v>
      </c>
      <c r="K45" s="60" t="s">
        <v>17</v>
      </c>
      <c r="L45" s="59">
        <v>9</v>
      </c>
      <c r="M45" s="59">
        <v>10</v>
      </c>
      <c r="N45" s="66">
        <v>81</v>
      </c>
      <c r="O45" s="59">
        <v>1780</v>
      </c>
      <c r="P45" s="80">
        <f t="shared" si="6"/>
        <v>178</v>
      </c>
      <c r="Q45" s="59">
        <v>74.145031818181835</v>
      </c>
      <c r="R45" s="80">
        <f t="shared" si="2"/>
        <v>416.5451225740552</v>
      </c>
      <c r="S45" s="59"/>
      <c r="T45" s="59"/>
      <c r="U45" s="81">
        <f t="shared" si="3"/>
        <v>74.145031818181835</v>
      </c>
      <c r="V45" s="81">
        <f t="shared" si="1"/>
        <v>889.74038181818196</v>
      </c>
      <c r="W45" s="59">
        <v>0</v>
      </c>
      <c r="X45" s="59">
        <v>33</v>
      </c>
      <c r="Y45" s="112"/>
      <c r="Z45" s="66">
        <f t="shared" si="4"/>
        <v>922.74038181818196</v>
      </c>
      <c r="AA45" s="111">
        <v>445.73896999999999</v>
      </c>
      <c r="AB45" s="104"/>
      <c r="AC45" s="66">
        <f t="shared" si="5"/>
        <v>1368.4793518181818</v>
      </c>
      <c r="AD45" s="19" t="s">
        <v>39</v>
      </c>
      <c r="AE45" s="19"/>
      <c r="AF45" s="17"/>
      <c r="AG45" s="60"/>
      <c r="AH45" s="60"/>
      <c r="AI45" s="60"/>
      <c r="AJ45" s="61"/>
      <c r="AK45" s="17"/>
      <c r="AL45" s="60"/>
      <c r="AM45" s="60"/>
      <c r="AN45" s="60"/>
      <c r="AO45" s="61"/>
      <c r="AP45" s="19"/>
    </row>
    <row r="46" spans="1:42" s="30" customFormat="1" ht="40.5" x14ac:dyDescent="0.35">
      <c r="A46" s="17">
        <v>31</v>
      </c>
      <c r="B46" s="92" t="s">
        <v>133</v>
      </c>
      <c r="C46" s="19" t="s">
        <v>76</v>
      </c>
      <c r="D46" s="19" t="s">
        <v>205</v>
      </c>
      <c r="E46" s="17" t="s">
        <v>11</v>
      </c>
      <c r="F46" s="17" t="s">
        <v>12</v>
      </c>
      <c r="G46" s="20" t="s">
        <v>16</v>
      </c>
      <c r="H46" s="17">
        <v>8375</v>
      </c>
      <c r="I46" s="17">
        <v>2013</v>
      </c>
      <c r="J46" s="85">
        <v>1</v>
      </c>
      <c r="K46" s="60" t="s">
        <v>17</v>
      </c>
      <c r="L46" s="59">
        <v>9</v>
      </c>
      <c r="M46" s="59">
        <v>10</v>
      </c>
      <c r="N46" s="66">
        <v>81</v>
      </c>
      <c r="O46" s="59">
        <v>1780</v>
      </c>
      <c r="P46" s="80">
        <f t="shared" si="6"/>
        <v>178</v>
      </c>
      <c r="Q46" s="59">
        <v>62.38996818181819</v>
      </c>
      <c r="R46" s="80">
        <f t="shared" si="2"/>
        <v>350.50543922369769</v>
      </c>
      <c r="S46" s="59"/>
      <c r="T46" s="59"/>
      <c r="U46" s="81">
        <f t="shared" si="3"/>
        <v>62.38996818181819</v>
      </c>
      <c r="V46" s="81">
        <f t="shared" si="1"/>
        <v>748.67961818181834</v>
      </c>
      <c r="W46" s="59">
        <v>0</v>
      </c>
      <c r="X46" s="59">
        <v>33</v>
      </c>
      <c r="Y46" s="112"/>
      <c r="Z46" s="66">
        <f t="shared" si="4"/>
        <v>781.67961818181834</v>
      </c>
      <c r="AA46" s="111">
        <v>629.68137000000002</v>
      </c>
      <c r="AB46" s="104"/>
      <c r="AC46" s="66">
        <f t="shared" si="5"/>
        <v>1411.3609881818184</v>
      </c>
      <c r="AD46" s="19" t="s">
        <v>39</v>
      </c>
      <c r="AE46" s="19"/>
      <c r="AF46" s="17"/>
      <c r="AG46" s="60"/>
      <c r="AH46" s="60"/>
      <c r="AI46" s="60"/>
      <c r="AJ46" s="61"/>
      <c r="AK46" s="17"/>
      <c r="AL46" s="60"/>
      <c r="AM46" s="60"/>
      <c r="AN46" s="60"/>
      <c r="AO46" s="61"/>
      <c r="AP46" s="19"/>
    </row>
    <row r="47" spans="1:42" s="30" customFormat="1" ht="40.5" x14ac:dyDescent="0.35">
      <c r="A47" s="17">
        <v>32</v>
      </c>
      <c r="B47" s="92" t="s">
        <v>133</v>
      </c>
      <c r="C47" s="19" t="s">
        <v>76</v>
      </c>
      <c r="D47" s="19" t="s">
        <v>206</v>
      </c>
      <c r="E47" s="17" t="s">
        <v>11</v>
      </c>
      <c r="F47" s="17" t="s">
        <v>12</v>
      </c>
      <c r="G47" s="20" t="s">
        <v>16</v>
      </c>
      <c r="H47" s="17">
        <v>8375</v>
      </c>
      <c r="I47" s="17">
        <v>2013</v>
      </c>
      <c r="J47" s="85">
        <v>1</v>
      </c>
      <c r="K47" s="60" t="s">
        <v>17</v>
      </c>
      <c r="L47" s="59">
        <v>9</v>
      </c>
      <c r="M47" s="59">
        <v>10</v>
      </c>
      <c r="N47" s="66">
        <v>81</v>
      </c>
      <c r="O47" s="59">
        <v>1780</v>
      </c>
      <c r="P47" s="80">
        <f t="shared" si="6"/>
        <v>178</v>
      </c>
      <c r="Q47" s="59">
        <v>81.027195454545463</v>
      </c>
      <c r="R47" s="80">
        <f t="shared" si="2"/>
        <v>455.2089632277835</v>
      </c>
      <c r="S47" s="59"/>
      <c r="T47" s="59"/>
      <c r="U47" s="81">
        <f t="shared" si="3"/>
        <v>81.027195454545463</v>
      </c>
      <c r="V47" s="81">
        <f t="shared" si="1"/>
        <v>972.32634545454562</v>
      </c>
      <c r="W47" s="59">
        <v>0</v>
      </c>
      <c r="X47" s="59">
        <v>0</v>
      </c>
      <c r="Y47" s="112"/>
      <c r="Z47" s="66">
        <f t="shared" si="4"/>
        <v>972.32634545454562</v>
      </c>
      <c r="AA47" s="111">
        <v>0</v>
      </c>
      <c r="AB47" s="104"/>
      <c r="AC47" s="66">
        <f t="shared" si="5"/>
        <v>972.32634545454562</v>
      </c>
      <c r="AD47" s="19" t="s">
        <v>39</v>
      </c>
      <c r="AE47" s="19"/>
      <c r="AF47" s="17"/>
      <c r="AG47" s="60"/>
      <c r="AH47" s="60"/>
      <c r="AI47" s="60"/>
      <c r="AJ47" s="61"/>
      <c r="AK47" s="17"/>
      <c r="AL47" s="60"/>
      <c r="AM47" s="60"/>
      <c r="AN47" s="60"/>
      <c r="AO47" s="61"/>
      <c r="AP47" s="19"/>
    </row>
    <row r="48" spans="1:42" s="30" customFormat="1" ht="40.5" x14ac:dyDescent="0.35">
      <c r="A48" s="17">
        <v>33</v>
      </c>
      <c r="B48" s="92" t="s">
        <v>133</v>
      </c>
      <c r="C48" s="19" t="s">
        <v>76</v>
      </c>
      <c r="D48" s="19" t="s">
        <v>207</v>
      </c>
      <c r="E48" s="17" t="s">
        <v>11</v>
      </c>
      <c r="F48" s="17" t="s">
        <v>12</v>
      </c>
      <c r="G48" s="20" t="s">
        <v>16</v>
      </c>
      <c r="H48" s="17">
        <v>8375</v>
      </c>
      <c r="I48" s="17">
        <v>2013</v>
      </c>
      <c r="J48" s="85">
        <v>1</v>
      </c>
      <c r="K48" s="60" t="s">
        <v>17</v>
      </c>
      <c r="L48" s="59">
        <v>9</v>
      </c>
      <c r="M48" s="59">
        <v>10</v>
      </c>
      <c r="N48" s="66">
        <v>81</v>
      </c>
      <c r="O48" s="59">
        <v>1780</v>
      </c>
      <c r="P48" s="80">
        <f t="shared" si="6"/>
        <v>178</v>
      </c>
      <c r="Q48" s="59">
        <v>61.045418181818192</v>
      </c>
      <c r="R48" s="80">
        <f t="shared" si="2"/>
        <v>342.95178753830442</v>
      </c>
      <c r="S48" s="59"/>
      <c r="T48" s="59"/>
      <c r="U48" s="81">
        <f t="shared" si="3"/>
        <v>61.045418181818192</v>
      </c>
      <c r="V48" s="81">
        <f t="shared" si="1"/>
        <v>732.54501818181825</v>
      </c>
      <c r="W48" s="59">
        <v>0</v>
      </c>
      <c r="X48" s="59">
        <v>33</v>
      </c>
      <c r="Y48" s="112"/>
      <c r="Z48" s="66">
        <f t="shared" si="4"/>
        <v>765.54501818181825</v>
      </c>
      <c r="AA48" s="111">
        <v>208.33600000000001</v>
      </c>
      <c r="AB48" s="104"/>
      <c r="AC48" s="66">
        <f t="shared" si="5"/>
        <v>973.88101818181826</v>
      </c>
      <c r="AD48" s="19" t="s">
        <v>39</v>
      </c>
      <c r="AE48" s="19"/>
      <c r="AF48" s="17"/>
      <c r="AG48" s="60"/>
      <c r="AH48" s="60"/>
      <c r="AI48" s="60"/>
      <c r="AJ48" s="61"/>
      <c r="AK48" s="17"/>
      <c r="AL48" s="60"/>
      <c r="AM48" s="60"/>
      <c r="AN48" s="60"/>
      <c r="AO48" s="61"/>
      <c r="AP48" s="19"/>
    </row>
    <row r="49" spans="1:42" s="30" customFormat="1" ht="40.5" x14ac:dyDescent="0.35">
      <c r="A49" s="17">
        <v>34</v>
      </c>
      <c r="B49" s="92" t="s">
        <v>133</v>
      </c>
      <c r="C49" s="19" t="s">
        <v>76</v>
      </c>
      <c r="D49" s="19" t="s">
        <v>208</v>
      </c>
      <c r="E49" s="17" t="s">
        <v>11</v>
      </c>
      <c r="F49" s="17" t="s">
        <v>12</v>
      </c>
      <c r="G49" s="20" t="s">
        <v>16</v>
      </c>
      <c r="H49" s="17">
        <v>8375</v>
      </c>
      <c r="I49" s="17">
        <v>2013</v>
      </c>
      <c r="J49" s="85">
        <v>1</v>
      </c>
      <c r="K49" s="60" t="s">
        <v>17</v>
      </c>
      <c r="L49" s="59">
        <v>9</v>
      </c>
      <c r="M49" s="59">
        <v>10</v>
      </c>
      <c r="N49" s="66">
        <v>81</v>
      </c>
      <c r="O49" s="59">
        <v>1780</v>
      </c>
      <c r="P49" s="80">
        <f t="shared" si="6"/>
        <v>178</v>
      </c>
      <c r="Q49" s="59">
        <v>62.634431818181817</v>
      </c>
      <c r="R49" s="80">
        <f t="shared" si="2"/>
        <v>351.87883043922369</v>
      </c>
      <c r="S49" s="59"/>
      <c r="T49" s="59"/>
      <c r="U49" s="81">
        <f t="shared" si="3"/>
        <v>62.634431818181817</v>
      </c>
      <c r="V49" s="81">
        <f t="shared" si="1"/>
        <v>751.61318181818183</v>
      </c>
      <c r="W49" s="59">
        <v>0</v>
      </c>
      <c r="X49" s="59">
        <v>0</v>
      </c>
      <c r="Y49" s="112"/>
      <c r="Z49" s="66">
        <f t="shared" si="4"/>
        <v>751.61318181818183</v>
      </c>
      <c r="AA49" s="111">
        <v>63.170999999999999</v>
      </c>
      <c r="AB49" s="104"/>
      <c r="AC49" s="66">
        <f t="shared" si="5"/>
        <v>814.78418181818188</v>
      </c>
      <c r="AD49" s="19" t="s">
        <v>39</v>
      </c>
      <c r="AE49" s="19"/>
      <c r="AF49" s="17"/>
      <c r="AG49" s="60"/>
      <c r="AH49" s="60"/>
      <c r="AI49" s="60"/>
      <c r="AJ49" s="61"/>
      <c r="AK49" s="17"/>
      <c r="AL49" s="60"/>
      <c r="AM49" s="60"/>
      <c r="AN49" s="60"/>
      <c r="AO49" s="61"/>
      <c r="AP49" s="19"/>
    </row>
    <row r="50" spans="1:42" s="30" customFormat="1" ht="40.5" x14ac:dyDescent="0.35">
      <c r="A50" s="17">
        <v>35</v>
      </c>
      <c r="B50" s="92" t="s">
        <v>133</v>
      </c>
      <c r="C50" s="19" t="s">
        <v>76</v>
      </c>
      <c r="D50" s="19" t="s">
        <v>209</v>
      </c>
      <c r="E50" s="17" t="s">
        <v>11</v>
      </c>
      <c r="F50" s="17" t="s">
        <v>12</v>
      </c>
      <c r="G50" s="20" t="s">
        <v>16</v>
      </c>
      <c r="H50" s="17">
        <v>8375</v>
      </c>
      <c r="I50" s="17">
        <v>2013</v>
      </c>
      <c r="J50" s="85">
        <v>1</v>
      </c>
      <c r="K50" s="60" t="s">
        <v>17</v>
      </c>
      <c r="L50" s="59">
        <v>9</v>
      </c>
      <c r="M50" s="59">
        <v>10</v>
      </c>
      <c r="N50" s="66">
        <v>81</v>
      </c>
      <c r="O50" s="59">
        <v>1780</v>
      </c>
      <c r="P50" s="80">
        <f t="shared" si="6"/>
        <v>178</v>
      </c>
      <c r="Q50" s="59">
        <v>62.512200000000007</v>
      </c>
      <c r="R50" s="80">
        <f t="shared" si="2"/>
        <v>351.19213483146069</v>
      </c>
      <c r="S50" s="59"/>
      <c r="T50" s="59"/>
      <c r="U50" s="81">
        <f t="shared" si="3"/>
        <v>62.512200000000007</v>
      </c>
      <c r="V50" s="81">
        <f t="shared" si="1"/>
        <v>750.14640000000009</v>
      </c>
      <c r="W50" s="59">
        <v>0</v>
      </c>
      <c r="X50" s="59">
        <v>0</v>
      </c>
      <c r="Y50" s="112"/>
      <c r="Z50" s="66">
        <f t="shared" si="4"/>
        <v>750.14640000000009</v>
      </c>
      <c r="AA50" s="111">
        <v>141.964</v>
      </c>
      <c r="AB50" s="104"/>
      <c r="AC50" s="66">
        <f t="shared" si="5"/>
        <v>892.11040000000003</v>
      </c>
      <c r="AD50" s="19" t="s">
        <v>39</v>
      </c>
      <c r="AE50" s="19"/>
      <c r="AF50" s="17"/>
      <c r="AG50" s="60"/>
      <c r="AH50" s="60"/>
      <c r="AI50" s="60"/>
      <c r="AJ50" s="61"/>
      <c r="AK50" s="17"/>
      <c r="AL50" s="60"/>
      <c r="AM50" s="60"/>
      <c r="AN50" s="60"/>
      <c r="AO50" s="61"/>
      <c r="AP50" s="19"/>
    </row>
    <row r="51" spans="1:42" s="30" customFormat="1" ht="40.5" x14ac:dyDescent="0.35">
      <c r="A51" s="17">
        <v>36</v>
      </c>
      <c r="B51" s="92" t="s">
        <v>133</v>
      </c>
      <c r="C51" s="19" t="s">
        <v>76</v>
      </c>
      <c r="D51" s="19" t="s">
        <v>210</v>
      </c>
      <c r="E51" s="17" t="s">
        <v>11</v>
      </c>
      <c r="F51" s="17" t="s">
        <v>12</v>
      </c>
      <c r="G51" s="20" t="s">
        <v>16</v>
      </c>
      <c r="H51" s="17">
        <v>8375</v>
      </c>
      <c r="I51" s="17">
        <v>2013</v>
      </c>
      <c r="J51" s="85">
        <v>1</v>
      </c>
      <c r="K51" s="60" t="s">
        <v>17</v>
      </c>
      <c r="L51" s="59">
        <v>9</v>
      </c>
      <c r="M51" s="59">
        <v>10</v>
      </c>
      <c r="N51" s="66">
        <v>81</v>
      </c>
      <c r="O51" s="59">
        <v>1780</v>
      </c>
      <c r="P51" s="80">
        <f t="shared" si="6"/>
        <v>178</v>
      </c>
      <c r="Q51" s="59">
        <v>63.367822727272731</v>
      </c>
      <c r="R51" s="80">
        <f t="shared" si="2"/>
        <v>355.99900408580186</v>
      </c>
      <c r="S51" s="59"/>
      <c r="T51" s="59"/>
      <c r="U51" s="81">
        <f t="shared" si="3"/>
        <v>63.367822727272731</v>
      </c>
      <c r="V51" s="81">
        <f t="shared" si="1"/>
        <v>760.41387272727275</v>
      </c>
      <c r="W51" s="59">
        <v>96</v>
      </c>
      <c r="X51" s="59">
        <v>0</v>
      </c>
      <c r="Y51" s="112"/>
      <c r="Z51" s="66">
        <f t="shared" si="4"/>
        <v>856.41387272727275</v>
      </c>
      <c r="AA51" s="111">
        <v>63.170999999999999</v>
      </c>
      <c r="AB51" s="104"/>
      <c r="AC51" s="66">
        <f t="shared" si="5"/>
        <v>919.5848727272728</v>
      </c>
      <c r="AD51" s="19" t="s">
        <v>39</v>
      </c>
      <c r="AE51" s="19"/>
      <c r="AF51" s="17"/>
      <c r="AG51" s="60"/>
      <c r="AH51" s="60"/>
      <c r="AI51" s="60"/>
      <c r="AJ51" s="61"/>
      <c r="AK51" s="17"/>
      <c r="AL51" s="60"/>
      <c r="AM51" s="60"/>
      <c r="AN51" s="60"/>
      <c r="AO51" s="61"/>
      <c r="AP51" s="19"/>
    </row>
    <row r="52" spans="1:42" s="30" customFormat="1" ht="40.5" x14ac:dyDescent="0.35">
      <c r="A52" s="17">
        <v>37</v>
      </c>
      <c r="B52" s="92" t="s">
        <v>133</v>
      </c>
      <c r="C52" s="19" t="s">
        <v>76</v>
      </c>
      <c r="D52" s="19" t="s">
        <v>211</v>
      </c>
      <c r="E52" s="17" t="s">
        <v>11</v>
      </c>
      <c r="F52" s="17" t="s">
        <v>12</v>
      </c>
      <c r="G52" s="20" t="s">
        <v>16</v>
      </c>
      <c r="H52" s="17">
        <v>8375</v>
      </c>
      <c r="I52" s="17">
        <v>2013</v>
      </c>
      <c r="J52" s="85">
        <v>1</v>
      </c>
      <c r="K52" s="60" t="s">
        <v>17</v>
      </c>
      <c r="L52" s="59">
        <v>9</v>
      </c>
      <c r="M52" s="59">
        <v>10</v>
      </c>
      <c r="N52" s="66">
        <v>81</v>
      </c>
      <c r="O52" s="59">
        <v>1780</v>
      </c>
      <c r="P52" s="80">
        <f t="shared" si="6"/>
        <v>178</v>
      </c>
      <c r="Q52" s="59">
        <v>68.989236363636351</v>
      </c>
      <c r="R52" s="80">
        <f t="shared" si="2"/>
        <v>387.5799795709907</v>
      </c>
      <c r="S52" s="59"/>
      <c r="T52" s="59"/>
      <c r="U52" s="81">
        <f t="shared" si="3"/>
        <v>68.989236363636351</v>
      </c>
      <c r="V52" s="81">
        <f t="shared" si="1"/>
        <v>827.87083636363627</v>
      </c>
      <c r="W52" s="59">
        <v>0</v>
      </c>
      <c r="X52" s="59">
        <v>0</v>
      </c>
      <c r="Y52" s="112"/>
      <c r="Z52" s="66">
        <f t="shared" si="4"/>
        <v>827.87083636363627</v>
      </c>
      <c r="AA52" s="111">
        <v>144.84399999999999</v>
      </c>
      <c r="AB52" s="104"/>
      <c r="AC52" s="66">
        <f t="shared" si="5"/>
        <v>972.71483636363632</v>
      </c>
      <c r="AD52" s="19" t="s">
        <v>39</v>
      </c>
      <c r="AE52" s="19"/>
      <c r="AF52" s="17"/>
      <c r="AG52" s="60"/>
      <c r="AH52" s="60"/>
      <c r="AI52" s="60"/>
      <c r="AJ52" s="61"/>
      <c r="AK52" s="17"/>
      <c r="AL52" s="60"/>
      <c r="AM52" s="60"/>
      <c r="AN52" s="60"/>
      <c r="AO52" s="61"/>
      <c r="AP52" s="19"/>
    </row>
    <row r="53" spans="1:42" s="30" customFormat="1" ht="40.5" x14ac:dyDescent="0.35">
      <c r="A53" s="17">
        <v>38</v>
      </c>
      <c r="B53" s="92" t="s">
        <v>132</v>
      </c>
      <c r="C53" s="19" t="s">
        <v>76</v>
      </c>
      <c r="D53" s="19" t="s">
        <v>212</v>
      </c>
      <c r="E53" s="17" t="s">
        <v>11</v>
      </c>
      <c r="F53" s="17" t="s">
        <v>12</v>
      </c>
      <c r="G53" s="20" t="s">
        <v>16</v>
      </c>
      <c r="H53" s="17">
        <v>8430</v>
      </c>
      <c r="I53" s="17">
        <v>2010</v>
      </c>
      <c r="J53" s="85">
        <v>0</v>
      </c>
      <c r="K53" s="60" t="s">
        <v>17</v>
      </c>
      <c r="L53" s="59">
        <v>9</v>
      </c>
      <c r="M53" s="59">
        <v>10</v>
      </c>
      <c r="N53" s="66">
        <v>70</v>
      </c>
      <c r="O53" s="59">
        <v>1540</v>
      </c>
      <c r="P53" s="80">
        <f t="shared" si="6"/>
        <v>154</v>
      </c>
      <c r="Q53" s="59">
        <v>48.57777272727273</v>
      </c>
      <c r="R53" s="80">
        <f t="shared" si="2"/>
        <v>315.44008264462809</v>
      </c>
      <c r="S53" s="59"/>
      <c r="T53" s="59"/>
      <c r="U53" s="81">
        <f t="shared" si="3"/>
        <v>48.57777272727273</v>
      </c>
      <c r="V53" s="81">
        <f t="shared" si="1"/>
        <v>582.93327272727277</v>
      </c>
      <c r="W53" s="59">
        <v>0</v>
      </c>
      <c r="X53" s="59">
        <v>33</v>
      </c>
      <c r="Y53" s="112"/>
      <c r="Z53" s="66">
        <f t="shared" si="4"/>
        <v>615.93327272727277</v>
      </c>
      <c r="AA53" s="111">
        <v>369.89891999999998</v>
      </c>
      <c r="AB53" s="104">
        <v>7520</v>
      </c>
      <c r="AC53" s="66">
        <f t="shared" si="5"/>
        <v>8505.8321927272737</v>
      </c>
      <c r="AD53" s="19" t="s">
        <v>39</v>
      </c>
      <c r="AE53" s="19"/>
      <c r="AF53" s="17"/>
      <c r="AG53" s="60"/>
      <c r="AH53" s="60"/>
      <c r="AI53" s="60"/>
      <c r="AJ53" s="61"/>
      <c r="AK53" s="17"/>
      <c r="AL53" s="60"/>
      <c r="AM53" s="60"/>
      <c r="AN53" s="60"/>
      <c r="AO53" s="61"/>
      <c r="AP53" s="19"/>
    </row>
    <row r="54" spans="1:42" s="30" customFormat="1" ht="40.5" x14ac:dyDescent="0.35">
      <c r="A54" s="17">
        <v>39</v>
      </c>
      <c r="B54" s="92" t="s">
        <v>132</v>
      </c>
      <c r="C54" s="19" t="s">
        <v>76</v>
      </c>
      <c r="D54" s="19" t="s">
        <v>213</v>
      </c>
      <c r="E54" s="17" t="s">
        <v>11</v>
      </c>
      <c r="F54" s="17" t="s">
        <v>12</v>
      </c>
      <c r="G54" s="20" t="s">
        <v>16</v>
      </c>
      <c r="H54" s="17">
        <v>8430</v>
      </c>
      <c r="I54" s="17">
        <v>2010</v>
      </c>
      <c r="J54" s="85">
        <v>0</v>
      </c>
      <c r="K54" s="60" t="s">
        <v>17</v>
      </c>
      <c r="L54" s="59">
        <v>9</v>
      </c>
      <c r="M54" s="59">
        <v>10</v>
      </c>
      <c r="N54" s="66">
        <v>70</v>
      </c>
      <c r="O54" s="59">
        <v>1540</v>
      </c>
      <c r="P54" s="80">
        <f t="shared" si="6"/>
        <v>154</v>
      </c>
      <c r="Q54" s="59">
        <v>48.57777272727273</v>
      </c>
      <c r="R54" s="80">
        <f t="shared" si="2"/>
        <v>315.44008264462809</v>
      </c>
      <c r="S54" s="59"/>
      <c r="T54" s="59"/>
      <c r="U54" s="81">
        <f t="shared" si="3"/>
        <v>48.57777272727273</v>
      </c>
      <c r="V54" s="81">
        <f t="shared" si="1"/>
        <v>582.93327272727277</v>
      </c>
      <c r="W54" s="59">
        <v>129.6</v>
      </c>
      <c r="X54" s="59">
        <v>0</v>
      </c>
      <c r="Y54" s="112"/>
      <c r="Z54" s="66">
        <f t="shared" si="4"/>
        <v>712.53327272727279</v>
      </c>
      <c r="AA54" s="111">
        <v>140.78392000000002</v>
      </c>
      <c r="AB54" s="104">
        <v>7520</v>
      </c>
      <c r="AC54" s="66">
        <f t="shared" si="5"/>
        <v>8373.3171927272724</v>
      </c>
      <c r="AD54" s="19" t="s">
        <v>39</v>
      </c>
      <c r="AE54" s="19"/>
      <c r="AF54" s="17"/>
      <c r="AG54" s="60"/>
      <c r="AH54" s="60"/>
      <c r="AI54" s="60"/>
      <c r="AJ54" s="61"/>
      <c r="AK54" s="17"/>
      <c r="AL54" s="60"/>
      <c r="AM54" s="60"/>
      <c r="AN54" s="60"/>
      <c r="AO54" s="61"/>
      <c r="AP54" s="19"/>
    </row>
    <row r="55" spans="1:42" s="30" customFormat="1" ht="40.5" x14ac:dyDescent="0.35">
      <c r="A55" s="17">
        <v>40</v>
      </c>
      <c r="B55" s="92" t="s">
        <v>132</v>
      </c>
      <c r="C55" s="19" t="s">
        <v>76</v>
      </c>
      <c r="D55" s="19" t="s">
        <v>289</v>
      </c>
      <c r="E55" s="17" t="s">
        <v>11</v>
      </c>
      <c r="F55" s="17" t="s">
        <v>12</v>
      </c>
      <c r="G55" s="20" t="s">
        <v>16</v>
      </c>
      <c r="H55" s="17">
        <v>8430</v>
      </c>
      <c r="I55" s="17">
        <v>2011</v>
      </c>
      <c r="J55" s="85">
        <v>0</v>
      </c>
      <c r="K55" s="60" t="s">
        <v>17</v>
      </c>
      <c r="L55" s="59">
        <v>9</v>
      </c>
      <c r="M55" s="59">
        <v>10</v>
      </c>
      <c r="N55" s="66">
        <v>70</v>
      </c>
      <c r="O55" s="59">
        <v>1540</v>
      </c>
      <c r="P55" s="80">
        <f t="shared" si="6"/>
        <v>154</v>
      </c>
      <c r="Q55" s="59">
        <v>48.57777272727273</v>
      </c>
      <c r="R55" s="80">
        <f t="shared" si="2"/>
        <v>315.44008264462809</v>
      </c>
      <c r="S55" s="59"/>
      <c r="T55" s="59"/>
      <c r="U55" s="81">
        <f t="shared" si="3"/>
        <v>48.57777272727273</v>
      </c>
      <c r="V55" s="81">
        <f t="shared" si="1"/>
        <v>582.93327272727277</v>
      </c>
      <c r="W55" s="59">
        <v>111.6</v>
      </c>
      <c r="X55" s="59">
        <v>0</v>
      </c>
      <c r="Y55" s="112"/>
      <c r="Z55" s="66">
        <f t="shared" si="4"/>
        <v>694.53327272727279</v>
      </c>
      <c r="AA55" s="111">
        <v>537.10628000000008</v>
      </c>
      <c r="AB55" s="104">
        <v>7520</v>
      </c>
      <c r="AC55" s="66">
        <f t="shared" si="5"/>
        <v>8751.6395527272725</v>
      </c>
      <c r="AD55" s="19" t="s">
        <v>39</v>
      </c>
      <c r="AE55" s="19"/>
      <c r="AF55" s="17"/>
      <c r="AG55" s="60"/>
      <c r="AH55" s="60"/>
      <c r="AI55" s="60"/>
      <c r="AJ55" s="61"/>
      <c r="AK55" s="17"/>
      <c r="AL55" s="60"/>
      <c r="AM55" s="60"/>
      <c r="AN55" s="60"/>
      <c r="AO55" s="61"/>
      <c r="AP55" s="19"/>
    </row>
    <row r="56" spans="1:42" s="30" customFormat="1" ht="40.5" x14ac:dyDescent="0.35">
      <c r="A56" s="17">
        <v>41</v>
      </c>
      <c r="B56" s="92" t="s">
        <v>140</v>
      </c>
      <c r="C56" s="19" t="s">
        <v>76</v>
      </c>
      <c r="D56" s="19" t="s">
        <v>215</v>
      </c>
      <c r="E56" s="17" t="s">
        <v>11</v>
      </c>
      <c r="F56" s="17" t="s">
        <v>12</v>
      </c>
      <c r="G56" s="20" t="s">
        <v>16</v>
      </c>
      <c r="H56" s="17">
        <v>8430</v>
      </c>
      <c r="I56" s="17">
        <v>2010</v>
      </c>
      <c r="J56" s="85">
        <v>0</v>
      </c>
      <c r="K56" s="60" t="s">
        <v>17</v>
      </c>
      <c r="L56" s="59">
        <v>9</v>
      </c>
      <c r="M56" s="59">
        <v>10</v>
      </c>
      <c r="N56" s="66">
        <v>60</v>
      </c>
      <c r="O56" s="59">
        <v>1320</v>
      </c>
      <c r="P56" s="80">
        <f t="shared" si="6"/>
        <v>132</v>
      </c>
      <c r="Q56" s="59">
        <v>40.315127272727267</v>
      </c>
      <c r="R56" s="80">
        <f t="shared" si="2"/>
        <v>305.41763085399447</v>
      </c>
      <c r="S56" s="59"/>
      <c r="T56" s="59"/>
      <c r="U56" s="81">
        <f t="shared" si="3"/>
        <v>40.315127272727267</v>
      </c>
      <c r="V56" s="81">
        <f t="shared" si="1"/>
        <v>483.7815272727272</v>
      </c>
      <c r="W56" s="59">
        <v>111.6</v>
      </c>
      <c r="X56" s="59">
        <v>0</v>
      </c>
      <c r="Y56" s="112"/>
      <c r="Z56" s="66">
        <f t="shared" si="4"/>
        <v>595.38152727272723</v>
      </c>
      <c r="AA56" s="111">
        <v>553.197</v>
      </c>
      <c r="AB56" s="104">
        <v>7520</v>
      </c>
      <c r="AC56" s="66">
        <f t="shared" si="5"/>
        <v>8668.5785272727262</v>
      </c>
      <c r="AD56" s="19" t="s">
        <v>39</v>
      </c>
      <c r="AE56" s="19"/>
      <c r="AF56" s="17"/>
      <c r="AG56" s="60"/>
      <c r="AH56" s="60"/>
      <c r="AI56" s="60"/>
      <c r="AJ56" s="61"/>
      <c r="AK56" s="17"/>
      <c r="AL56" s="60"/>
      <c r="AM56" s="60"/>
      <c r="AN56" s="60"/>
      <c r="AO56" s="61"/>
      <c r="AP56" s="19"/>
    </row>
    <row r="57" spans="1:42" s="30" customFormat="1" ht="40.5" x14ac:dyDescent="0.35">
      <c r="A57" s="17">
        <v>42</v>
      </c>
      <c r="B57" s="92" t="s">
        <v>132</v>
      </c>
      <c r="C57" s="19" t="s">
        <v>76</v>
      </c>
      <c r="D57" s="19" t="s">
        <v>216</v>
      </c>
      <c r="E57" s="17" t="s">
        <v>11</v>
      </c>
      <c r="F57" s="17" t="s">
        <v>12</v>
      </c>
      <c r="G57" s="20" t="s">
        <v>16</v>
      </c>
      <c r="H57" s="17">
        <v>8430</v>
      </c>
      <c r="I57" s="17">
        <v>2011</v>
      </c>
      <c r="J57" s="85">
        <v>0</v>
      </c>
      <c r="K57" s="60" t="s">
        <v>17</v>
      </c>
      <c r="L57" s="59">
        <v>9</v>
      </c>
      <c r="M57" s="59">
        <v>10</v>
      </c>
      <c r="N57" s="66">
        <v>90</v>
      </c>
      <c r="O57" s="59">
        <v>1980</v>
      </c>
      <c r="P57" s="80">
        <f t="shared" si="6"/>
        <v>198</v>
      </c>
      <c r="Q57" s="59">
        <v>62.366659090909089</v>
      </c>
      <c r="R57" s="80">
        <f t="shared" si="2"/>
        <v>314.98312672176309</v>
      </c>
      <c r="S57" s="59"/>
      <c r="T57" s="59"/>
      <c r="U57" s="81">
        <f t="shared" si="3"/>
        <v>62.366659090909089</v>
      </c>
      <c r="V57" s="81">
        <f t="shared" si="1"/>
        <v>748.39990909090909</v>
      </c>
      <c r="W57" s="59">
        <v>0</v>
      </c>
      <c r="X57" s="59">
        <v>0</v>
      </c>
      <c r="Y57" s="112"/>
      <c r="Z57" s="66">
        <f t="shared" si="4"/>
        <v>748.39990909090909</v>
      </c>
      <c r="AA57" s="111">
        <v>313.07896</v>
      </c>
      <c r="AB57" s="104">
        <v>7520</v>
      </c>
      <c r="AC57" s="66">
        <f t="shared" si="5"/>
        <v>8581.4788690909081</v>
      </c>
      <c r="AD57" s="19" t="s">
        <v>39</v>
      </c>
      <c r="AE57" s="19"/>
      <c r="AF57" s="17"/>
      <c r="AG57" s="60"/>
      <c r="AH57" s="60"/>
      <c r="AI57" s="60"/>
      <c r="AJ57" s="61"/>
      <c r="AK57" s="17"/>
      <c r="AL57" s="60"/>
      <c r="AM57" s="60"/>
      <c r="AN57" s="60"/>
      <c r="AO57" s="61"/>
      <c r="AP57" s="19"/>
    </row>
    <row r="58" spans="1:42" s="30" customFormat="1" ht="40.5" x14ac:dyDescent="0.35">
      <c r="A58" s="17">
        <v>43</v>
      </c>
      <c r="B58" s="92" t="s">
        <v>132</v>
      </c>
      <c r="C58" s="19" t="s">
        <v>76</v>
      </c>
      <c r="D58" s="19" t="s">
        <v>217</v>
      </c>
      <c r="E58" s="17" t="s">
        <v>11</v>
      </c>
      <c r="F58" s="17" t="s">
        <v>12</v>
      </c>
      <c r="G58" s="20" t="s">
        <v>16</v>
      </c>
      <c r="H58" s="17">
        <v>8430</v>
      </c>
      <c r="I58" s="17">
        <v>2010</v>
      </c>
      <c r="J58" s="85">
        <v>0</v>
      </c>
      <c r="K58" s="60" t="s">
        <v>17</v>
      </c>
      <c r="L58" s="59">
        <v>9</v>
      </c>
      <c r="M58" s="59">
        <v>10</v>
      </c>
      <c r="N58" s="66">
        <v>70</v>
      </c>
      <c r="O58" s="59">
        <v>1540</v>
      </c>
      <c r="P58" s="80">
        <f t="shared" si="6"/>
        <v>154</v>
      </c>
      <c r="Q58" s="59">
        <v>48.57777272727273</v>
      </c>
      <c r="R58" s="80">
        <f t="shared" si="2"/>
        <v>315.44008264462809</v>
      </c>
      <c r="S58" s="59"/>
      <c r="T58" s="59"/>
      <c r="U58" s="81">
        <f t="shared" si="3"/>
        <v>48.57777272727273</v>
      </c>
      <c r="V58" s="81">
        <f t="shared" si="1"/>
        <v>582.93327272727277</v>
      </c>
      <c r="W58" s="59">
        <v>0</v>
      </c>
      <c r="X58" s="59">
        <v>0</v>
      </c>
      <c r="Y58" s="112"/>
      <c r="Z58" s="66">
        <f t="shared" si="4"/>
        <v>582.93327272727277</v>
      </c>
      <c r="AA58" s="111">
        <v>119.33384</v>
      </c>
      <c r="AB58" s="104">
        <v>7520</v>
      </c>
      <c r="AC58" s="66">
        <f t="shared" si="5"/>
        <v>8222.2671127272733</v>
      </c>
      <c r="AD58" s="19" t="s">
        <v>39</v>
      </c>
      <c r="AE58" s="19"/>
      <c r="AF58" s="17"/>
      <c r="AG58" s="60"/>
      <c r="AH58" s="60"/>
      <c r="AI58" s="60"/>
      <c r="AJ58" s="61"/>
      <c r="AK58" s="17"/>
      <c r="AL58" s="60"/>
      <c r="AM58" s="60"/>
      <c r="AN58" s="60"/>
      <c r="AO58" s="61"/>
      <c r="AP58" s="19"/>
    </row>
    <row r="59" spans="1:42" s="30" customFormat="1" ht="40.5" x14ac:dyDescent="0.35">
      <c r="A59" s="17">
        <v>44</v>
      </c>
      <c r="B59" s="92" t="s">
        <v>132</v>
      </c>
      <c r="C59" s="19" t="s">
        <v>76</v>
      </c>
      <c r="D59" s="19" t="s">
        <v>218</v>
      </c>
      <c r="E59" s="17" t="s">
        <v>11</v>
      </c>
      <c r="F59" s="17" t="s">
        <v>12</v>
      </c>
      <c r="G59" s="20" t="s">
        <v>16</v>
      </c>
      <c r="H59" s="17">
        <v>8430</v>
      </c>
      <c r="I59" s="17">
        <v>2011</v>
      </c>
      <c r="J59" s="85">
        <v>0</v>
      </c>
      <c r="K59" s="60" t="s">
        <v>17</v>
      </c>
      <c r="L59" s="59">
        <v>9</v>
      </c>
      <c r="M59" s="59">
        <v>10</v>
      </c>
      <c r="N59" s="66">
        <v>90</v>
      </c>
      <c r="O59" s="59">
        <v>1980</v>
      </c>
      <c r="P59" s="80">
        <f t="shared" si="6"/>
        <v>198</v>
      </c>
      <c r="Q59" s="59">
        <v>62.023272727272726</v>
      </c>
      <c r="R59" s="80">
        <f t="shared" si="2"/>
        <v>313.24885215794308</v>
      </c>
      <c r="S59" s="59"/>
      <c r="T59" s="59"/>
      <c r="U59" s="81">
        <f t="shared" si="3"/>
        <v>62.023272727272726</v>
      </c>
      <c r="V59" s="81">
        <f t="shared" si="1"/>
        <v>744.27927272727266</v>
      </c>
      <c r="W59" s="59">
        <v>0</v>
      </c>
      <c r="X59" s="59">
        <v>33</v>
      </c>
      <c r="Y59" s="112"/>
      <c r="Z59" s="66">
        <f t="shared" si="4"/>
        <v>777.27927272727266</v>
      </c>
      <c r="AA59" s="111">
        <v>243.08415999999997</v>
      </c>
      <c r="AB59" s="104">
        <v>7520</v>
      </c>
      <c r="AC59" s="66">
        <f t="shared" si="5"/>
        <v>8540.3634327272721</v>
      </c>
      <c r="AD59" s="19" t="s">
        <v>39</v>
      </c>
      <c r="AE59" s="19"/>
      <c r="AF59" s="17"/>
      <c r="AG59" s="60"/>
      <c r="AH59" s="60"/>
      <c r="AI59" s="60"/>
      <c r="AJ59" s="61"/>
      <c r="AK59" s="17"/>
      <c r="AL59" s="60"/>
      <c r="AM59" s="60"/>
      <c r="AN59" s="60"/>
      <c r="AO59" s="61"/>
      <c r="AP59" s="19"/>
    </row>
    <row r="60" spans="1:42" s="30" customFormat="1" ht="40.5" x14ac:dyDescent="0.35">
      <c r="A60" s="17">
        <v>45</v>
      </c>
      <c r="B60" s="92" t="s">
        <v>132</v>
      </c>
      <c r="C60" s="19" t="s">
        <v>76</v>
      </c>
      <c r="D60" s="19" t="s">
        <v>219</v>
      </c>
      <c r="E60" s="17" t="s">
        <v>11</v>
      </c>
      <c r="F60" s="17" t="s">
        <v>12</v>
      </c>
      <c r="G60" s="20" t="s">
        <v>16</v>
      </c>
      <c r="H60" s="17">
        <v>8430</v>
      </c>
      <c r="I60" s="17">
        <v>2011</v>
      </c>
      <c r="J60" s="85">
        <v>0</v>
      </c>
      <c r="K60" s="60" t="s">
        <v>17</v>
      </c>
      <c r="L60" s="59">
        <v>9</v>
      </c>
      <c r="M60" s="59">
        <v>10</v>
      </c>
      <c r="N60" s="66">
        <v>90</v>
      </c>
      <c r="O60" s="59">
        <v>1980</v>
      </c>
      <c r="P60" s="80">
        <f t="shared" si="6"/>
        <v>198</v>
      </c>
      <c r="Q60" s="59">
        <v>85.566145454545449</v>
      </c>
      <c r="R60" s="80">
        <f t="shared" si="2"/>
        <v>432.15224977043152</v>
      </c>
      <c r="S60" s="59"/>
      <c r="T60" s="59"/>
      <c r="U60" s="81">
        <f t="shared" si="3"/>
        <v>85.566145454545449</v>
      </c>
      <c r="V60" s="81">
        <f t="shared" si="1"/>
        <v>1026.7937454545454</v>
      </c>
      <c r="W60" s="59">
        <v>0</v>
      </c>
      <c r="X60" s="59">
        <v>0</v>
      </c>
      <c r="Y60" s="112"/>
      <c r="Z60" s="66">
        <f t="shared" si="4"/>
        <v>1026.7937454545454</v>
      </c>
      <c r="AA60" s="111">
        <v>710.49788000000001</v>
      </c>
      <c r="AB60" s="104">
        <v>7520</v>
      </c>
      <c r="AC60" s="66">
        <f t="shared" si="5"/>
        <v>9257.2916254545453</v>
      </c>
      <c r="AD60" s="19" t="s">
        <v>39</v>
      </c>
      <c r="AE60" s="19"/>
      <c r="AF60" s="17"/>
      <c r="AG60" s="60"/>
      <c r="AH60" s="60"/>
      <c r="AI60" s="60"/>
      <c r="AJ60" s="61"/>
      <c r="AK60" s="17"/>
      <c r="AL60" s="60"/>
      <c r="AM60" s="60"/>
      <c r="AN60" s="60"/>
      <c r="AO60" s="61"/>
      <c r="AP60" s="19"/>
    </row>
    <row r="61" spans="1:42" s="30" customFormat="1" ht="40.5" x14ac:dyDescent="0.35">
      <c r="A61" s="17">
        <v>46</v>
      </c>
      <c r="B61" s="92" t="s">
        <v>132</v>
      </c>
      <c r="C61" s="19" t="s">
        <v>76</v>
      </c>
      <c r="D61" s="19" t="s">
        <v>220</v>
      </c>
      <c r="E61" s="17" t="s">
        <v>11</v>
      </c>
      <c r="F61" s="17" t="s">
        <v>12</v>
      </c>
      <c r="G61" s="20" t="s">
        <v>16</v>
      </c>
      <c r="H61" s="17">
        <v>8430</v>
      </c>
      <c r="I61" s="17">
        <v>2010</v>
      </c>
      <c r="J61" s="85">
        <v>0</v>
      </c>
      <c r="K61" s="60" t="s">
        <v>17</v>
      </c>
      <c r="L61" s="59">
        <v>9</v>
      </c>
      <c r="M61" s="59">
        <v>10</v>
      </c>
      <c r="N61" s="66">
        <v>90</v>
      </c>
      <c r="O61" s="59">
        <v>1980</v>
      </c>
      <c r="P61" s="80">
        <f t="shared" si="6"/>
        <v>198</v>
      </c>
      <c r="Q61" s="59">
        <v>64.770363636363641</v>
      </c>
      <c r="R61" s="80">
        <f t="shared" si="2"/>
        <v>327.12304866850326</v>
      </c>
      <c r="S61" s="59"/>
      <c r="T61" s="59"/>
      <c r="U61" s="81">
        <f t="shared" si="3"/>
        <v>64.770363636363641</v>
      </c>
      <c r="V61" s="81">
        <f t="shared" si="1"/>
        <v>777.24436363636369</v>
      </c>
      <c r="W61" s="59">
        <v>0</v>
      </c>
      <c r="X61" s="59">
        <v>0</v>
      </c>
      <c r="Y61" s="112"/>
      <c r="Z61" s="66">
        <f t="shared" si="4"/>
        <v>777.24436363636369</v>
      </c>
      <c r="AA61" s="111">
        <v>728.24504000000002</v>
      </c>
      <c r="AB61" s="104">
        <v>7520</v>
      </c>
      <c r="AC61" s="66">
        <f t="shared" si="5"/>
        <v>9025.4894036363639</v>
      </c>
      <c r="AD61" s="19" t="s">
        <v>39</v>
      </c>
      <c r="AE61" s="19"/>
      <c r="AF61" s="17"/>
      <c r="AG61" s="60"/>
      <c r="AH61" s="60"/>
      <c r="AI61" s="60"/>
      <c r="AJ61" s="61"/>
      <c r="AK61" s="17"/>
      <c r="AL61" s="60"/>
      <c r="AM61" s="60"/>
      <c r="AN61" s="60"/>
      <c r="AO61" s="61"/>
      <c r="AP61" s="19"/>
    </row>
    <row r="62" spans="1:42" s="30" customFormat="1" ht="40.5" x14ac:dyDescent="0.35">
      <c r="A62" s="17">
        <v>47</v>
      </c>
      <c r="B62" s="92" t="s">
        <v>132</v>
      </c>
      <c r="C62" s="19" t="s">
        <v>76</v>
      </c>
      <c r="D62" s="19" t="s">
        <v>221</v>
      </c>
      <c r="E62" s="17" t="s">
        <v>11</v>
      </c>
      <c r="F62" s="17" t="s">
        <v>12</v>
      </c>
      <c r="G62" s="20" t="s">
        <v>16</v>
      </c>
      <c r="H62" s="17">
        <v>8430</v>
      </c>
      <c r="I62" s="17">
        <v>2011</v>
      </c>
      <c r="J62" s="85">
        <v>0</v>
      </c>
      <c r="K62" s="60" t="s">
        <v>17</v>
      </c>
      <c r="L62" s="59">
        <v>9</v>
      </c>
      <c r="M62" s="59">
        <v>10</v>
      </c>
      <c r="N62" s="66">
        <v>90</v>
      </c>
      <c r="O62" s="59">
        <v>1980</v>
      </c>
      <c r="P62" s="80">
        <f t="shared" si="6"/>
        <v>198</v>
      </c>
      <c r="Q62" s="59">
        <v>68.821636363636372</v>
      </c>
      <c r="R62" s="80">
        <f t="shared" si="2"/>
        <v>347.58402203856753</v>
      </c>
      <c r="S62" s="59"/>
      <c r="T62" s="59"/>
      <c r="U62" s="81">
        <f t="shared" si="3"/>
        <v>68.821636363636372</v>
      </c>
      <c r="V62" s="81">
        <f t="shared" si="1"/>
        <v>825.85963636363647</v>
      </c>
      <c r="W62" s="59">
        <v>0</v>
      </c>
      <c r="X62" s="59">
        <v>33</v>
      </c>
      <c r="Y62" s="112"/>
      <c r="Z62" s="66">
        <f t="shared" si="4"/>
        <v>858.85963636363647</v>
      </c>
      <c r="AA62" s="111">
        <v>850.88371999999993</v>
      </c>
      <c r="AB62" s="104">
        <v>7520</v>
      </c>
      <c r="AC62" s="66">
        <f t="shared" si="5"/>
        <v>9229.7433563636368</v>
      </c>
      <c r="AD62" s="19" t="s">
        <v>39</v>
      </c>
      <c r="AE62" s="19"/>
      <c r="AF62" s="17"/>
      <c r="AG62" s="60"/>
      <c r="AH62" s="60"/>
      <c r="AI62" s="60"/>
      <c r="AJ62" s="61"/>
      <c r="AK62" s="17"/>
      <c r="AL62" s="60"/>
      <c r="AM62" s="60"/>
      <c r="AN62" s="60"/>
      <c r="AO62" s="61"/>
      <c r="AP62" s="19"/>
    </row>
    <row r="63" spans="1:42" s="30" customFormat="1" ht="40.5" x14ac:dyDescent="0.35">
      <c r="A63" s="17">
        <v>48</v>
      </c>
      <c r="B63" s="92" t="s">
        <v>132</v>
      </c>
      <c r="C63" s="19" t="s">
        <v>76</v>
      </c>
      <c r="D63" s="19" t="s">
        <v>222</v>
      </c>
      <c r="E63" s="17" t="s">
        <v>11</v>
      </c>
      <c r="F63" s="17" t="s">
        <v>12</v>
      </c>
      <c r="G63" s="20" t="s">
        <v>16</v>
      </c>
      <c r="H63" s="17">
        <v>8430</v>
      </c>
      <c r="I63" s="17">
        <v>2010</v>
      </c>
      <c r="J63" s="85">
        <v>0</v>
      </c>
      <c r="K63" s="60" t="s">
        <v>17</v>
      </c>
      <c r="L63" s="59">
        <v>9</v>
      </c>
      <c r="M63" s="59">
        <v>10</v>
      </c>
      <c r="N63" s="66">
        <v>90</v>
      </c>
      <c r="O63" s="59">
        <v>1980</v>
      </c>
      <c r="P63" s="80">
        <f t="shared" si="6"/>
        <v>198</v>
      </c>
      <c r="Q63" s="59">
        <v>67.44559090909091</v>
      </c>
      <c r="R63" s="80">
        <f t="shared" si="2"/>
        <v>340.63429752066116</v>
      </c>
      <c r="S63" s="59"/>
      <c r="T63" s="59"/>
      <c r="U63" s="81">
        <f t="shared" si="3"/>
        <v>67.44559090909091</v>
      </c>
      <c r="V63" s="81">
        <f t="shared" si="1"/>
        <v>809.34709090909087</v>
      </c>
      <c r="W63" s="59">
        <v>0</v>
      </c>
      <c r="X63" s="59">
        <v>33</v>
      </c>
      <c r="Y63" s="112"/>
      <c r="Z63" s="66">
        <f t="shared" si="4"/>
        <v>842.34709090909087</v>
      </c>
      <c r="AA63" s="111">
        <v>430.46611999999999</v>
      </c>
      <c r="AB63" s="104">
        <v>7520</v>
      </c>
      <c r="AC63" s="66">
        <f t="shared" si="5"/>
        <v>8792.8132109090911</v>
      </c>
      <c r="AD63" s="19" t="s">
        <v>39</v>
      </c>
      <c r="AE63" s="19"/>
      <c r="AF63" s="17"/>
      <c r="AG63" s="60"/>
      <c r="AH63" s="60"/>
      <c r="AI63" s="60"/>
      <c r="AJ63" s="61"/>
      <c r="AK63" s="17"/>
      <c r="AL63" s="60"/>
      <c r="AM63" s="60"/>
      <c r="AN63" s="60"/>
      <c r="AO63" s="61"/>
      <c r="AP63" s="19"/>
    </row>
    <row r="64" spans="1:42" s="30" customFormat="1" ht="40.5" x14ac:dyDescent="0.35">
      <c r="A64" s="17">
        <v>49</v>
      </c>
      <c r="B64" s="92" t="s">
        <v>132</v>
      </c>
      <c r="C64" s="19" t="s">
        <v>76</v>
      </c>
      <c r="D64" s="19" t="s">
        <v>223</v>
      </c>
      <c r="E64" s="17" t="s">
        <v>11</v>
      </c>
      <c r="F64" s="17" t="s">
        <v>12</v>
      </c>
      <c r="G64" s="20" t="s">
        <v>16</v>
      </c>
      <c r="H64" s="17">
        <v>8430</v>
      </c>
      <c r="I64" s="17">
        <v>2011</v>
      </c>
      <c r="J64" s="85">
        <v>0</v>
      </c>
      <c r="K64" s="60" t="s">
        <v>17</v>
      </c>
      <c r="L64" s="59">
        <v>9</v>
      </c>
      <c r="M64" s="59">
        <v>10</v>
      </c>
      <c r="N64" s="66">
        <v>81</v>
      </c>
      <c r="O64" s="59">
        <v>1780</v>
      </c>
      <c r="P64" s="80">
        <f t="shared" si="6"/>
        <v>178</v>
      </c>
      <c r="Q64" s="59">
        <v>80.308472727272715</v>
      </c>
      <c r="R64" s="80">
        <f t="shared" si="2"/>
        <v>451.17119509703775</v>
      </c>
      <c r="S64" s="59"/>
      <c r="T64" s="59"/>
      <c r="U64" s="81">
        <f t="shared" si="3"/>
        <v>80.308472727272715</v>
      </c>
      <c r="V64" s="81">
        <f t="shared" si="1"/>
        <v>963.70167272727258</v>
      </c>
      <c r="W64" s="59">
        <v>0</v>
      </c>
      <c r="X64" s="59">
        <v>0</v>
      </c>
      <c r="Y64" s="112"/>
      <c r="Z64" s="66">
        <f t="shared" si="4"/>
        <v>963.70167272727258</v>
      </c>
      <c r="AA64" s="111">
        <v>96.656999999999996</v>
      </c>
      <c r="AB64" s="104">
        <v>7520</v>
      </c>
      <c r="AC64" s="66">
        <f t="shared" si="5"/>
        <v>8580.3586727272723</v>
      </c>
      <c r="AD64" s="19" t="s">
        <v>39</v>
      </c>
      <c r="AE64" s="19"/>
      <c r="AF64" s="17"/>
      <c r="AG64" s="60"/>
      <c r="AH64" s="60"/>
      <c r="AI64" s="60"/>
      <c r="AJ64" s="61"/>
      <c r="AK64" s="17"/>
      <c r="AL64" s="60"/>
      <c r="AM64" s="60"/>
      <c r="AN64" s="60"/>
      <c r="AO64" s="61"/>
      <c r="AP64" s="19"/>
    </row>
    <row r="65" spans="1:42" s="30" customFormat="1" ht="40.5" x14ac:dyDescent="0.35">
      <c r="A65" s="17">
        <v>50</v>
      </c>
      <c r="B65" s="92" t="s">
        <v>132</v>
      </c>
      <c r="C65" s="19" t="s">
        <v>76</v>
      </c>
      <c r="D65" s="19" t="s">
        <v>224</v>
      </c>
      <c r="E65" s="17" t="s">
        <v>11</v>
      </c>
      <c r="F65" s="17" t="s">
        <v>12</v>
      </c>
      <c r="G65" s="20" t="s">
        <v>16</v>
      </c>
      <c r="H65" s="17">
        <v>8430</v>
      </c>
      <c r="I65" s="17">
        <v>2010</v>
      </c>
      <c r="J65" s="85">
        <v>0</v>
      </c>
      <c r="K65" s="60" t="s">
        <v>17</v>
      </c>
      <c r="L65" s="59">
        <v>9</v>
      </c>
      <c r="M65" s="59">
        <v>10</v>
      </c>
      <c r="N65" s="66">
        <v>70</v>
      </c>
      <c r="O65" s="59">
        <v>1540</v>
      </c>
      <c r="P65" s="80">
        <f t="shared" si="6"/>
        <v>154</v>
      </c>
      <c r="Q65" s="59">
        <v>48.57777272727273</v>
      </c>
      <c r="R65" s="80">
        <f t="shared" si="2"/>
        <v>315.44008264462809</v>
      </c>
      <c r="S65" s="59"/>
      <c r="T65" s="59"/>
      <c r="U65" s="81">
        <f t="shared" si="3"/>
        <v>48.57777272727273</v>
      </c>
      <c r="V65" s="81">
        <f t="shared" si="1"/>
        <v>582.93327272727277</v>
      </c>
      <c r="W65" s="59">
        <v>0</v>
      </c>
      <c r="X65" s="59">
        <v>33</v>
      </c>
      <c r="Y65" s="112"/>
      <c r="Z65" s="66">
        <f t="shared" si="4"/>
        <v>615.93327272727277</v>
      </c>
      <c r="AA65" s="111">
        <v>102.54884</v>
      </c>
      <c r="AB65" s="104">
        <v>7520</v>
      </c>
      <c r="AC65" s="66">
        <f t="shared" si="5"/>
        <v>8238.4821127272735</v>
      </c>
      <c r="AD65" s="19" t="s">
        <v>39</v>
      </c>
      <c r="AE65" s="19"/>
      <c r="AF65" s="17"/>
      <c r="AG65" s="60"/>
      <c r="AH65" s="60"/>
      <c r="AI65" s="60"/>
      <c r="AJ65" s="61"/>
      <c r="AK65" s="17"/>
      <c r="AL65" s="60"/>
      <c r="AM65" s="60"/>
      <c r="AN65" s="60"/>
      <c r="AO65" s="61"/>
      <c r="AP65" s="19"/>
    </row>
    <row r="66" spans="1:42" s="30" customFormat="1" ht="40.5" x14ac:dyDescent="0.35">
      <c r="A66" s="17">
        <v>51</v>
      </c>
      <c r="B66" s="92" t="s">
        <v>135</v>
      </c>
      <c r="C66" s="19" t="s">
        <v>76</v>
      </c>
      <c r="D66" s="19" t="s">
        <v>225</v>
      </c>
      <c r="E66" s="17" t="s">
        <v>19</v>
      </c>
      <c r="F66" s="17" t="s">
        <v>12</v>
      </c>
      <c r="G66" s="20" t="s">
        <v>64</v>
      </c>
      <c r="H66" s="17">
        <v>19400</v>
      </c>
      <c r="I66" s="17">
        <v>2015</v>
      </c>
      <c r="J66" s="85">
        <f t="shared" ref="J66" si="7">IF(I66="մինչև 2000","օգտակար ծառայության ժամկետը սպառված է",10-($J$12-I66))</f>
        <v>1</v>
      </c>
      <c r="K66" s="60" t="s">
        <v>17</v>
      </c>
      <c r="L66" s="59">
        <v>12</v>
      </c>
      <c r="M66" s="59">
        <v>14</v>
      </c>
      <c r="N66" s="66">
        <v>80</v>
      </c>
      <c r="O66" s="59">
        <v>1760</v>
      </c>
      <c r="P66" s="80">
        <f t="shared" si="6"/>
        <v>246.4</v>
      </c>
      <c r="Q66" s="59">
        <v>84.874372727272728</v>
      </c>
      <c r="R66" s="80">
        <f t="shared" si="2"/>
        <v>344.45768152302242</v>
      </c>
      <c r="S66" s="59"/>
      <c r="T66" s="59"/>
      <c r="U66" s="81">
        <f t="shared" si="3"/>
        <v>84.874372727272728</v>
      </c>
      <c r="V66" s="81">
        <f t="shared" si="1"/>
        <v>1018.4924727272728</v>
      </c>
      <c r="W66" s="59">
        <v>0</v>
      </c>
      <c r="X66" s="59">
        <v>0</v>
      </c>
      <c r="Y66" s="112"/>
      <c r="Z66" s="66">
        <f t="shared" si="4"/>
        <v>1018.4924727272728</v>
      </c>
      <c r="AA66" s="111">
        <v>674.54349999999999</v>
      </c>
      <c r="AB66" s="104"/>
      <c r="AC66" s="66">
        <f t="shared" si="5"/>
        <v>1693.0359727272728</v>
      </c>
      <c r="AD66" s="19" t="s">
        <v>39</v>
      </c>
      <c r="AE66" s="19"/>
      <c r="AF66" s="17"/>
      <c r="AG66" s="60"/>
      <c r="AH66" s="60"/>
      <c r="AI66" s="60"/>
      <c r="AJ66" s="61"/>
      <c r="AK66" s="17"/>
      <c r="AL66" s="60"/>
      <c r="AM66" s="60"/>
      <c r="AN66" s="60"/>
      <c r="AO66" s="61"/>
      <c r="AP66" s="19"/>
    </row>
    <row r="67" spans="1:42" s="30" customFormat="1" ht="40.5" x14ac:dyDescent="0.35">
      <c r="A67" s="17">
        <v>52</v>
      </c>
      <c r="B67" s="92" t="s">
        <v>202</v>
      </c>
      <c r="C67" s="19" t="s">
        <v>76</v>
      </c>
      <c r="D67" s="19" t="s">
        <v>226</v>
      </c>
      <c r="E67" s="17" t="s">
        <v>11</v>
      </c>
      <c r="F67" s="17" t="s">
        <v>12</v>
      </c>
      <c r="G67" s="20" t="s">
        <v>16</v>
      </c>
      <c r="H67" s="17">
        <v>8375</v>
      </c>
      <c r="I67" s="17">
        <v>2013</v>
      </c>
      <c r="J67" s="85">
        <v>1</v>
      </c>
      <c r="K67" s="60" t="s">
        <v>17</v>
      </c>
      <c r="L67" s="59">
        <v>9</v>
      </c>
      <c r="M67" s="59">
        <v>10</v>
      </c>
      <c r="N67" s="66">
        <v>81</v>
      </c>
      <c r="O67" s="59">
        <v>1780</v>
      </c>
      <c r="P67" s="80">
        <f t="shared" si="6"/>
        <v>178</v>
      </c>
      <c r="Q67" s="59">
        <v>58.293327272727275</v>
      </c>
      <c r="R67" s="80">
        <f t="shared" si="2"/>
        <v>327.49060265577123</v>
      </c>
      <c r="S67" s="59"/>
      <c r="T67" s="59"/>
      <c r="U67" s="81">
        <f t="shared" si="3"/>
        <v>58.293327272727275</v>
      </c>
      <c r="V67" s="81">
        <f t="shared" si="1"/>
        <v>699.51992727272727</v>
      </c>
      <c r="W67" s="59">
        <v>0</v>
      </c>
      <c r="X67" s="59">
        <v>0</v>
      </c>
      <c r="Y67" s="112"/>
      <c r="Z67" s="66">
        <f t="shared" si="4"/>
        <v>699.51992727272727</v>
      </c>
      <c r="AA67" s="111">
        <v>586.45299999999997</v>
      </c>
      <c r="AB67" s="104"/>
      <c r="AC67" s="66">
        <f t="shared" si="5"/>
        <v>1285.9729272727272</v>
      </c>
      <c r="AD67" s="19" t="s">
        <v>39</v>
      </c>
      <c r="AE67" s="19"/>
      <c r="AF67" s="17"/>
      <c r="AG67" s="60"/>
      <c r="AH67" s="60"/>
      <c r="AI67" s="60"/>
      <c r="AJ67" s="61"/>
      <c r="AK67" s="17"/>
      <c r="AL67" s="60"/>
      <c r="AM67" s="60"/>
      <c r="AN67" s="60"/>
      <c r="AO67" s="61"/>
      <c r="AP67" s="19"/>
    </row>
    <row r="68" spans="1:42" s="30" customFormat="1" ht="40.5" x14ac:dyDescent="0.35">
      <c r="A68" s="17">
        <v>53</v>
      </c>
      <c r="B68" s="92" t="s">
        <v>202</v>
      </c>
      <c r="C68" s="19" t="s">
        <v>76</v>
      </c>
      <c r="D68" s="19" t="s">
        <v>228</v>
      </c>
      <c r="E68" s="17" t="s">
        <v>11</v>
      </c>
      <c r="F68" s="17" t="s">
        <v>12</v>
      </c>
      <c r="G68" s="20" t="s">
        <v>16</v>
      </c>
      <c r="H68" s="17">
        <v>8430</v>
      </c>
      <c r="I68" s="17">
        <v>2010</v>
      </c>
      <c r="J68" s="85">
        <v>0</v>
      </c>
      <c r="K68" s="60" t="s">
        <v>17</v>
      </c>
      <c r="L68" s="59">
        <v>9</v>
      </c>
      <c r="M68" s="59">
        <v>10</v>
      </c>
      <c r="N68" s="66">
        <v>70</v>
      </c>
      <c r="O68" s="59">
        <v>1540</v>
      </c>
      <c r="P68" s="80">
        <f t="shared" si="6"/>
        <v>154</v>
      </c>
      <c r="Q68" s="59">
        <v>48.57777272727273</v>
      </c>
      <c r="R68" s="80">
        <f t="shared" si="2"/>
        <v>315.44008264462809</v>
      </c>
      <c r="S68" s="59"/>
      <c r="T68" s="59"/>
      <c r="U68" s="81">
        <f t="shared" si="3"/>
        <v>48.57777272727273</v>
      </c>
      <c r="V68" s="81">
        <f t="shared" si="1"/>
        <v>582.93327272727277</v>
      </c>
      <c r="W68" s="59">
        <v>0</v>
      </c>
      <c r="X68" s="59">
        <v>0</v>
      </c>
      <c r="Y68" s="112"/>
      <c r="Z68" s="66">
        <f t="shared" si="4"/>
        <v>582.93327272727277</v>
      </c>
      <c r="AA68" s="111">
        <v>938.98083999999994</v>
      </c>
      <c r="AB68" s="104">
        <v>7520</v>
      </c>
      <c r="AC68" s="66">
        <f t="shared" si="5"/>
        <v>9041.9141127272724</v>
      </c>
      <c r="AD68" s="19" t="s">
        <v>39</v>
      </c>
      <c r="AE68" s="19"/>
      <c r="AF68" s="17"/>
      <c r="AG68" s="60"/>
      <c r="AH68" s="60"/>
      <c r="AI68" s="60"/>
      <c r="AJ68" s="61"/>
      <c r="AK68" s="17"/>
      <c r="AL68" s="60"/>
      <c r="AM68" s="60"/>
      <c r="AN68" s="60"/>
      <c r="AO68" s="61"/>
      <c r="AP68" s="19"/>
    </row>
    <row r="69" spans="1:42" s="30" customFormat="1" ht="40.5" x14ac:dyDescent="0.35">
      <c r="A69" s="17">
        <v>54</v>
      </c>
      <c r="B69" s="92" t="s">
        <v>190</v>
      </c>
      <c r="C69" s="19" t="s">
        <v>76</v>
      </c>
      <c r="D69" s="19" t="s">
        <v>229</v>
      </c>
      <c r="E69" s="17" t="s">
        <v>11</v>
      </c>
      <c r="F69" s="17" t="s">
        <v>12</v>
      </c>
      <c r="G69" s="20" t="s">
        <v>16</v>
      </c>
      <c r="H69" s="17">
        <v>8375</v>
      </c>
      <c r="I69" s="17">
        <v>2013</v>
      </c>
      <c r="J69" s="85">
        <v>0</v>
      </c>
      <c r="K69" s="60" t="s">
        <v>17</v>
      </c>
      <c r="L69" s="59">
        <v>9</v>
      </c>
      <c r="M69" s="59">
        <v>10</v>
      </c>
      <c r="N69" s="66">
        <v>90</v>
      </c>
      <c r="O69" s="59">
        <v>1980</v>
      </c>
      <c r="P69" s="80">
        <f t="shared" si="6"/>
        <v>198</v>
      </c>
      <c r="Q69" s="59">
        <v>147.45956363636364</v>
      </c>
      <c r="R69" s="80">
        <f t="shared" si="2"/>
        <v>744.74527089072535</v>
      </c>
      <c r="S69" s="59"/>
      <c r="T69" s="59"/>
      <c r="U69" s="81">
        <f t="shared" si="3"/>
        <v>147.45956363636364</v>
      </c>
      <c r="V69" s="81">
        <f t="shared" si="1"/>
        <v>1769.5147636363636</v>
      </c>
      <c r="W69" s="59">
        <v>0</v>
      </c>
      <c r="X69" s="59">
        <v>0</v>
      </c>
      <c r="Y69" s="112"/>
      <c r="Z69" s="66">
        <f t="shared" si="4"/>
        <v>1769.5147636363636</v>
      </c>
      <c r="AA69" s="111">
        <v>2063.9277900000002</v>
      </c>
      <c r="AB69" s="104"/>
      <c r="AC69" s="66">
        <f t="shared" si="5"/>
        <v>3833.4425536363638</v>
      </c>
      <c r="AD69" s="19" t="s">
        <v>39</v>
      </c>
      <c r="AE69" s="19"/>
      <c r="AF69" s="17"/>
      <c r="AG69" s="60"/>
      <c r="AH69" s="60"/>
      <c r="AI69" s="60"/>
      <c r="AJ69" s="61"/>
      <c r="AK69" s="17"/>
      <c r="AL69" s="60"/>
      <c r="AM69" s="60"/>
      <c r="AN69" s="60"/>
      <c r="AO69" s="61"/>
      <c r="AP69" s="19"/>
    </row>
    <row r="70" spans="1:42" s="30" customFormat="1" ht="40.5" x14ac:dyDescent="0.35">
      <c r="A70" s="17">
        <v>55</v>
      </c>
      <c r="B70" s="92" t="s">
        <v>133</v>
      </c>
      <c r="C70" s="19" t="s">
        <v>76</v>
      </c>
      <c r="D70" s="19" t="s">
        <v>231</v>
      </c>
      <c r="E70" s="17" t="s">
        <v>19</v>
      </c>
      <c r="F70" s="17" t="s">
        <v>12</v>
      </c>
      <c r="G70" s="20" t="s">
        <v>28</v>
      </c>
      <c r="H70" s="17">
        <v>9180</v>
      </c>
      <c r="I70" s="17">
        <v>2010</v>
      </c>
      <c r="J70" s="85">
        <v>1</v>
      </c>
      <c r="K70" s="60" t="s">
        <v>17</v>
      </c>
      <c r="L70" s="59">
        <v>12</v>
      </c>
      <c r="M70" s="59">
        <v>14</v>
      </c>
      <c r="N70" s="66">
        <v>35</v>
      </c>
      <c r="O70" s="59">
        <v>770</v>
      </c>
      <c r="P70" s="80">
        <f t="shared" si="6"/>
        <v>107.8</v>
      </c>
      <c r="Q70" s="59">
        <v>59.490400000000001</v>
      </c>
      <c r="R70" s="80">
        <f t="shared" si="2"/>
        <v>551.85899814471247</v>
      </c>
      <c r="S70" s="59"/>
      <c r="T70" s="59"/>
      <c r="U70" s="81">
        <f t="shared" si="3"/>
        <v>59.490400000000001</v>
      </c>
      <c r="V70" s="81">
        <f t="shared" si="1"/>
        <v>713.88480000000004</v>
      </c>
      <c r="W70" s="59">
        <v>0</v>
      </c>
      <c r="X70" s="59">
        <v>0</v>
      </c>
      <c r="Y70" s="112"/>
      <c r="Z70" s="66">
        <f t="shared" si="4"/>
        <v>713.88480000000004</v>
      </c>
      <c r="AA70" s="111">
        <v>212.47200000000001</v>
      </c>
      <c r="AB70" s="104">
        <v>9875</v>
      </c>
      <c r="AC70" s="66">
        <f t="shared" si="5"/>
        <v>10801.3568</v>
      </c>
      <c r="AD70" s="19" t="s">
        <v>39</v>
      </c>
      <c r="AE70" s="19"/>
      <c r="AF70" s="17"/>
      <c r="AG70" s="60"/>
      <c r="AH70" s="60"/>
      <c r="AI70" s="60"/>
      <c r="AJ70" s="61"/>
      <c r="AK70" s="17"/>
      <c r="AL70" s="60"/>
      <c r="AM70" s="60"/>
      <c r="AN70" s="60"/>
      <c r="AO70" s="61"/>
      <c r="AP70" s="19"/>
    </row>
    <row r="71" spans="1:42" s="30" customFormat="1" ht="40.5" x14ac:dyDescent="0.35">
      <c r="A71" s="17">
        <v>56</v>
      </c>
      <c r="B71" s="92" t="s">
        <v>233</v>
      </c>
      <c r="C71" s="19" t="s">
        <v>76</v>
      </c>
      <c r="D71" s="19" t="s">
        <v>234</v>
      </c>
      <c r="E71" s="17" t="s">
        <v>11</v>
      </c>
      <c r="F71" s="17" t="s">
        <v>12</v>
      </c>
      <c r="G71" s="20" t="s">
        <v>16</v>
      </c>
      <c r="H71" s="17">
        <v>8375</v>
      </c>
      <c r="I71" s="17">
        <v>2013</v>
      </c>
      <c r="J71" s="85">
        <v>1</v>
      </c>
      <c r="K71" s="60" t="s">
        <v>17</v>
      </c>
      <c r="L71" s="59">
        <v>9</v>
      </c>
      <c r="M71" s="59">
        <v>10</v>
      </c>
      <c r="N71" s="66">
        <v>81</v>
      </c>
      <c r="O71" s="59">
        <v>1780</v>
      </c>
      <c r="P71" s="80">
        <f t="shared" si="6"/>
        <v>178</v>
      </c>
      <c r="Q71" s="59">
        <v>77.454727272727283</v>
      </c>
      <c r="R71" s="80">
        <f t="shared" si="2"/>
        <v>435.13891726251279</v>
      </c>
      <c r="S71" s="59"/>
      <c r="T71" s="59"/>
      <c r="U71" s="81">
        <f t="shared" si="3"/>
        <v>77.454727272727283</v>
      </c>
      <c r="V71" s="81">
        <f t="shared" si="1"/>
        <v>929.45672727272745</v>
      </c>
      <c r="W71" s="59">
        <v>0</v>
      </c>
      <c r="X71" s="59">
        <v>33</v>
      </c>
      <c r="Y71" s="112"/>
      <c r="Z71" s="66">
        <f t="shared" si="4"/>
        <v>962.45672727272745</v>
      </c>
      <c r="AA71" s="111">
        <v>453.87294000000003</v>
      </c>
      <c r="AB71" s="104"/>
      <c r="AC71" s="66">
        <f t="shared" si="5"/>
        <v>1416.3296672727274</v>
      </c>
      <c r="AD71" s="19" t="s">
        <v>39</v>
      </c>
      <c r="AE71" s="19"/>
      <c r="AF71" s="17"/>
      <c r="AG71" s="60"/>
      <c r="AH71" s="60"/>
      <c r="AI71" s="60"/>
      <c r="AJ71" s="61"/>
      <c r="AK71" s="17"/>
      <c r="AL71" s="60"/>
      <c r="AM71" s="60"/>
      <c r="AN71" s="60"/>
      <c r="AO71" s="61"/>
      <c r="AP71" s="19"/>
    </row>
    <row r="72" spans="1:42" s="30" customFormat="1" ht="40.5" x14ac:dyDescent="0.35">
      <c r="A72" s="17">
        <v>57</v>
      </c>
      <c r="B72" s="92" t="s">
        <v>135</v>
      </c>
      <c r="C72" s="19" t="s">
        <v>76</v>
      </c>
      <c r="D72" s="19" t="s">
        <v>235</v>
      </c>
      <c r="E72" s="17" t="s">
        <v>11</v>
      </c>
      <c r="F72" s="17" t="s">
        <v>12</v>
      </c>
      <c r="G72" s="20" t="s">
        <v>16</v>
      </c>
      <c r="H72" s="17">
        <v>8430</v>
      </c>
      <c r="I72" s="17">
        <v>2010</v>
      </c>
      <c r="J72" s="85">
        <v>1</v>
      </c>
      <c r="K72" s="60" t="s">
        <v>17</v>
      </c>
      <c r="L72" s="59">
        <v>9</v>
      </c>
      <c r="M72" s="59">
        <v>10</v>
      </c>
      <c r="N72" s="66">
        <v>81</v>
      </c>
      <c r="O72" s="59">
        <v>1780</v>
      </c>
      <c r="P72" s="80">
        <f t="shared" si="6"/>
        <v>178</v>
      </c>
      <c r="Q72" s="59">
        <v>69.783118181818182</v>
      </c>
      <c r="R72" s="80">
        <f t="shared" si="2"/>
        <v>392.03998978549538</v>
      </c>
      <c r="S72" s="59"/>
      <c r="T72" s="59"/>
      <c r="U72" s="81">
        <f t="shared" si="3"/>
        <v>69.783118181818182</v>
      </c>
      <c r="V72" s="81">
        <f t="shared" si="1"/>
        <v>837.39741818181824</v>
      </c>
      <c r="W72" s="59">
        <v>111.6</v>
      </c>
      <c r="X72" s="59">
        <v>0</v>
      </c>
      <c r="Y72" s="112"/>
      <c r="Z72" s="66">
        <f t="shared" si="4"/>
        <v>948.99741818181826</v>
      </c>
      <c r="AA72" s="111">
        <v>617.06904000000009</v>
      </c>
      <c r="AB72" s="104">
        <v>7520</v>
      </c>
      <c r="AC72" s="66">
        <f t="shared" si="5"/>
        <v>9086.0664581818182</v>
      </c>
      <c r="AD72" s="19" t="s">
        <v>39</v>
      </c>
      <c r="AE72" s="19"/>
      <c r="AF72" s="17"/>
      <c r="AG72" s="60"/>
      <c r="AH72" s="60"/>
      <c r="AI72" s="60"/>
      <c r="AJ72" s="61"/>
      <c r="AK72" s="17"/>
      <c r="AL72" s="60"/>
      <c r="AM72" s="60"/>
      <c r="AN72" s="60"/>
      <c r="AO72" s="61"/>
      <c r="AP72" s="19"/>
    </row>
    <row r="73" spans="1:42" s="30" customFormat="1" ht="40.5" x14ac:dyDescent="0.35">
      <c r="A73" s="17">
        <v>58</v>
      </c>
      <c r="B73" s="92" t="s">
        <v>140</v>
      </c>
      <c r="C73" s="19" t="s">
        <v>76</v>
      </c>
      <c r="D73" s="19" t="s">
        <v>236</v>
      </c>
      <c r="E73" s="17" t="s">
        <v>11</v>
      </c>
      <c r="F73" s="17" t="s">
        <v>12</v>
      </c>
      <c r="G73" s="20" t="s">
        <v>16</v>
      </c>
      <c r="H73" s="17">
        <v>8430</v>
      </c>
      <c r="I73" s="17">
        <v>2011</v>
      </c>
      <c r="J73" s="85">
        <v>1</v>
      </c>
      <c r="K73" s="60" t="s">
        <v>17</v>
      </c>
      <c r="L73" s="59">
        <v>9</v>
      </c>
      <c r="M73" s="59">
        <v>10</v>
      </c>
      <c r="N73" s="66">
        <v>60</v>
      </c>
      <c r="O73" s="59">
        <v>1320</v>
      </c>
      <c r="P73" s="80">
        <f t="shared" si="6"/>
        <v>132</v>
      </c>
      <c r="Q73" s="59">
        <v>40.315127272727267</v>
      </c>
      <c r="R73" s="80">
        <f t="shared" si="2"/>
        <v>305.41763085399447</v>
      </c>
      <c r="S73" s="59"/>
      <c r="T73" s="59"/>
      <c r="U73" s="81">
        <f t="shared" si="3"/>
        <v>40.315127272727267</v>
      </c>
      <c r="V73" s="81">
        <f t="shared" si="1"/>
        <v>483.7815272727272</v>
      </c>
      <c r="W73" s="59">
        <v>0</v>
      </c>
      <c r="X73" s="59">
        <v>0</v>
      </c>
      <c r="Y73" s="112"/>
      <c r="Z73" s="66">
        <f t="shared" si="4"/>
        <v>483.7815272727272</v>
      </c>
      <c r="AA73" s="111">
        <v>765.54984000000002</v>
      </c>
      <c r="AB73" s="104">
        <v>7520</v>
      </c>
      <c r="AC73" s="66">
        <f t="shared" si="5"/>
        <v>8769.3313672727272</v>
      </c>
      <c r="AD73" s="19" t="s">
        <v>39</v>
      </c>
      <c r="AE73" s="19"/>
      <c r="AF73" s="17"/>
      <c r="AG73" s="60"/>
      <c r="AH73" s="60"/>
      <c r="AI73" s="60"/>
      <c r="AJ73" s="61"/>
      <c r="AK73" s="17"/>
      <c r="AL73" s="60"/>
      <c r="AM73" s="60"/>
      <c r="AN73" s="60"/>
      <c r="AO73" s="61"/>
      <c r="AP73" s="19"/>
    </row>
    <row r="74" spans="1:42" s="30" customFormat="1" ht="40.5" x14ac:dyDescent="0.35">
      <c r="A74" s="17">
        <v>59</v>
      </c>
      <c r="B74" s="92" t="s">
        <v>132</v>
      </c>
      <c r="C74" s="19" t="s">
        <v>76</v>
      </c>
      <c r="D74" s="19" t="s">
        <v>237</v>
      </c>
      <c r="E74" s="17" t="s">
        <v>11</v>
      </c>
      <c r="F74" s="17" t="s">
        <v>12</v>
      </c>
      <c r="G74" s="20" t="s">
        <v>16</v>
      </c>
      <c r="H74" s="17">
        <v>8430</v>
      </c>
      <c r="I74" s="17">
        <v>2010</v>
      </c>
      <c r="J74" s="85">
        <v>1</v>
      </c>
      <c r="K74" s="60" t="s">
        <v>17</v>
      </c>
      <c r="L74" s="59">
        <v>9</v>
      </c>
      <c r="M74" s="59">
        <v>10</v>
      </c>
      <c r="N74" s="66">
        <v>60</v>
      </c>
      <c r="O74" s="59">
        <v>1320</v>
      </c>
      <c r="P74" s="80">
        <f t="shared" si="6"/>
        <v>132</v>
      </c>
      <c r="Q74" s="59">
        <v>48.57777272727273</v>
      </c>
      <c r="R74" s="80">
        <f t="shared" si="2"/>
        <v>368.01342975206614</v>
      </c>
      <c r="S74" s="59"/>
      <c r="T74" s="59"/>
      <c r="U74" s="81">
        <f t="shared" si="3"/>
        <v>48.57777272727273</v>
      </c>
      <c r="V74" s="81">
        <f t="shared" si="1"/>
        <v>582.93327272727277</v>
      </c>
      <c r="W74" s="59">
        <v>140</v>
      </c>
      <c r="X74" s="59">
        <v>0</v>
      </c>
      <c r="Y74" s="112"/>
      <c r="Z74" s="66">
        <f t="shared" si="4"/>
        <v>722.93327272727277</v>
      </c>
      <c r="AA74" s="111">
        <v>193.98848000000001</v>
      </c>
      <c r="AB74" s="104">
        <v>7520</v>
      </c>
      <c r="AC74" s="66">
        <f t="shared" si="5"/>
        <v>8436.9217527272722</v>
      </c>
      <c r="AD74" s="19" t="s">
        <v>39</v>
      </c>
      <c r="AE74" s="19"/>
      <c r="AF74" s="17"/>
      <c r="AG74" s="60"/>
      <c r="AH74" s="60"/>
      <c r="AI74" s="60"/>
      <c r="AJ74" s="61"/>
      <c r="AK74" s="17"/>
      <c r="AL74" s="60"/>
      <c r="AM74" s="60"/>
      <c r="AN74" s="60"/>
      <c r="AO74" s="61"/>
      <c r="AP74" s="19"/>
    </row>
    <row r="75" spans="1:42" s="30" customFormat="1" ht="40.5" x14ac:dyDescent="0.35">
      <c r="A75" s="17">
        <v>60</v>
      </c>
      <c r="B75" s="92" t="s">
        <v>140</v>
      </c>
      <c r="C75" s="19" t="s">
        <v>76</v>
      </c>
      <c r="D75" s="19" t="s">
        <v>238</v>
      </c>
      <c r="E75" s="17" t="s">
        <v>11</v>
      </c>
      <c r="F75" s="17" t="s">
        <v>12</v>
      </c>
      <c r="G75" s="20" t="s">
        <v>16</v>
      </c>
      <c r="H75" s="17">
        <v>5280</v>
      </c>
      <c r="I75" s="17">
        <v>2015</v>
      </c>
      <c r="J75" s="85">
        <v>1</v>
      </c>
      <c r="K75" s="60" t="s">
        <v>17</v>
      </c>
      <c r="L75" s="59">
        <v>8</v>
      </c>
      <c r="M75" s="59">
        <v>9</v>
      </c>
      <c r="N75" s="66">
        <v>65</v>
      </c>
      <c r="O75" s="59">
        <v>1430</v>
      </c>
      <c r="P75" s="80">
        <f t="shared" si="6"/>
        <v>128.69999999999999</v>
      </c>
      <c r="Q75" s="59">
        <v>40.315127272727267</v>
      </c>
      <c r="R75" s="80">
        <f t="shared" si="2"/>
        <v>313.24885215794302</v>
      </c>
      <c r="S75" s="59"/>
      <c r="T75" s="59"/>
      <c r="U75" s="81">
        <f t="shared" si="3"/>
        <v>40.315127272727267</v>
      </c>
      <c r="V75" s="81">
        <f t="shared" si="1"/>
        <v>483.7815272727272</v>
      </c>
      <c r="W75" s="59">
        <v>51.911999999999999</v>
      </c>
      <c r="X75" s="59">
        <v>0</v>
      </c>
      <c r="Y75" s="112"/>
      <c r="Z75" s="66">
        <f t="shared" si="4"/>
        <v>535.69352727272724</v>
      </c>
      <c r="AA75" s="111">
        <v>50.47</v>
      </c>
      <c r="AB75" s="104"/>
      <c r="AC75" s="66">
        <f t="shared" si="5"/>
        <v>586.16352727272726</v>
      </c>
      <c r="AD75" s="19" t="s">
        <v>39</v>
      </c>
      <c r="AE75" s="19"/>
      <c r="AF75" s="17"/>
      <c r="AG75" s="60"/>
      <c r="AH75" s="60"/>
      <c r="AI75" s="60"/>
      <c r="AJ75" s="61"/>
      <c r="AK75" s="17"/>
      <c r="AL75" s="60"/>
      <c r="AM75" s="60"/>
      <c r="AN75" s="60"/>
      <c r="AO75" s="61"/>
      <c r="AP75" s="19"/>
    </row>
    <row r="76" spans="1:42" s="30" customFormat="1" ht="40.5" x14ac:dyDescent="0.35">
      <c r="A76" s="17">
        <v>61</v>
      </c>
      <c r="B76" s="92" t="s">
        <v>135</v>
      </c>
      <c r="C76" s="19" t="s">
        <v>76</v>
      </c>
      <c r="D76" s="19" t="s">
        <v>239</v>
      </c>
      <c r="E76" s="17" t="s">
        <v>11</v>
      </c>
      <c r="F76" s="17" t="s">
        <v>12</v>
      </c>
      <c r="G76" s="20" t="s">
        <v>16</v>
      </c>
      <c r="H76" s="17">
        <v>8375</v>
      </c>
      <c r="I76" s="17">
        <v>2013</v>
      </c>
      <c r="J76" s="85">
        <v>1</v>
      </c>
      <c r="K76" s="60" t="s">
        <v>17</v>
      </c>
      <c r="L76" s="59">
        <v>9</v>
      </c>
      <c r="M76" s="59">
        <v>10</v>
      </c>
      <c r="N76" s="66">
        <v>81</v>
      </c>
      <c r="O76" s="59">
        <v>1780</v>
      </c>
      <c r="P76" s="80">
        <f t="shared" si="6"/>
        <v>178</v>
      </c>
      <c r="Q76" s="59">
        <v>58.904486363636373</v>
      </c>
      <c r="R76" s="80">
        <f t="shared" si="2"/>
        <v>330.92408069458639</v>
      </c>
      <c r="S76" s="59"/>
      <c r="T76" s="59"/>
      <c r="U76" s="81">
        <f t="shared" si="3"/>
        <v>58.904486363636373</v>
      </c>
      <c r="V76" s="81">
        <f t="shared" si="1"/>
        <v>706.85383636363645</v>
      </c>
      <c r="W76" s="59">
        <v>140</v>
      </c>
      <c r="X76" s="59">
        <v>33</v>
      </c>
      <c r="Y76" s="112"/>
      <c r="Z76" s="66">
        <f t="shared" si="4"/>
        <v>879.85383636363645</v>
      </c>
      <c r="AA76" s="111">
        <v>170.71199999999999</v>
      </c>
      <c r="AB76" s="104"/>
      <c r="AC76" s="66">
        <f t="shared" si="5"/>
        <v>1050.5658363636364</v>
      </c>
      <c r="AD76" s="19" t="s">
        <v>39</v>
      </c>
      <c r="AE76" s="19"/>
      <c r="AF76" s="17"/>
      <c r="AG76" s="60"/>
      <c r="AH76" s="60"/>
      <c r="AI76" s="60"/>
      <c r="AJ76" s="61"/>
      <c r="AK76" s="17"/>
      <c r="AL76" s="60"/>
      <c r="AM76" s="60"/>
      <c r="AN76" s="60"/>
      <c r="AO76" s="61"/>
      <c r="AP76" s="19"/>
    </row>
    <row r="77" spans="1:42" s="30" customFormat="1" ht="40.5" x14ac:dyDescent="0.35">
      <c r="A77" s="17">
        <v>62</v>
      </c>
      <c r="B77" s="92" t="s">
        <v>140</v>
      </c>
      <c r="C77" s="19" t="s">
        <v>76</v>
      </c>
      <c r="D77" s="19" t="s">
        <v>241</v>
      </c>
      <c r="E77" s="17" t="s">
        <v>11</v>
      </c>
      <c r="F77" s="17" t="s">
        <v>12</v>
      </c>
      <c r="G77" s="20" t="s">
        <v>16</v>
      </c>
      <c r="H77" s="17">
        <v>8430</v>
      </c>
      <c r="I77" s="17">
        <v>2010</v>
      </c>
      <c r="J77" s="85">
        <v>1</v>
      </c>
      <c r="K77" s="60" t="s">
        <v>17</v>
      </c>
      <c r="L77" s="59">
        <v>9</v>
      </c>
      <c r="M77" s="59">
        <v>10</v>
      </c>
      <c r="N77" s="66">
        <v>60</v>
      </c>
      <c r="O77" s="59">
        <v>1320</v>
      </c>
      <c r="P77" s="80">
        <f t="shared" si="6"/>
        <v>132</v>
      </c>
      <c r="Q77" s="59">
        <v>40.315127272727267</v>
      </c>
      <c r="R77" s="80">
        <f t="shared" si="2"/>
        <v>305.41763085399447</v>
      </c>
      <c r="S77" s="59"/>
      <c r="T77" s="59"/>
      <c r="U77" s="81">
        <f t="shared" si="3"/>
        <v>40.315127272727267</v>
      </c>
      <c r="V77" s="81">
        <f t="shared" si="1"/>
        <v>483.7815272727272</v>
      </c>
      <c r="W77" s="59">
        <v>0</v>
      </c>
      <c r="X77" s="59">
        <v>33</v>
      </c>
      <c r="Y77" s="112"/>
      <c r="Z77" s="66">
        <f t="shared" si="4"/>
        <v>516.7815272727272</v>
      </c>
      <c r="AA77" s="111">
        <v>968.31852000000003</v>
      </c>
      <c r="AB77" s="104">
        <v>7520</v>
      </c>
      <c r="AC77" s="66">
        <f t="shared" si="5"/>
        <v>9005.1000472727283</v>
      </c>
      <c r="AD77" s="19" t="s">
        <v>39</v>
      </c>
      <c r="AE77" s="19"/>
      <c r="AF77" s="17"/>
      <c r="AG77" s="60"/>
      <c r="AH77" s="60"/>
      <c r="AI77" s="60"/>
      <c r="AJ77" s="61"/>
      <c r="AK77" s="17"/>
      <c r="AL77" s="60"/>
      <c r="AM77" s="60"/>
      <c r="AN77" s="60"/>
      <c r="AO77" s="61"/>
      <c r="AP77" s="19"/>
    </row>
    <row r="78" spans="1:42" s="30" customFormat="1" ht="40.5" x14ac:dyDescent="0.35">
      <c r="A78" s="17">
        <v>63</v>
      </c>
      <c r="B78" s="92" t="s">
        <v>140</v>
      </c>
      <c r="C78" s="19" t="s">
        <v>76</v>
      </c>
      <c r="D78" s="19" t="s">
        <v>242</v>
      </c>
      <c r="E78" s="17" t="s">
        <v>26</v>
      </c>
      <c r="F78" s="17" t="s">
        <v>21</v>
      </c>
      <c r="G78" s="20" t="s">
        <v>16</v>
      </c>
      <c r="H78" s="17">
        <v>8850</v>
      </c>
      <c r="I78" s="17">
        <v>2010</v>
      </c>
      <c r="J78" s="85">
        <v>1</v>
      </c>
      <c r="K78" s="60" t="s">
        <v>20</v>
      </c>
      <c r="L78" s="59">
        <v>8</v>
      </c>
      <c r="M78" s="59">
        <v>9</v>
      </c>
      <c r="N78" s="66">
        <v>45</v>
      </c>
      <c r="O78" s="59">
        <v>990</v>
      </c>
      <c r="P78" s="80">
        <f t="shared" si="6"/>
        <v>89.1</v>
      </c>
      <c r="Q78" s="59">
        <v>62.58133636363636</v>
      </c>
      <c r="R78" s="80">
        <f t="shared" si="2"/>
        <v>702.37190082644622</v>
      </c>
      <c r="S78" s="59"/>
      <c r="T78" s="59"/>
      <c r="U78" s="81">
        <f t="shared" si="3"/>
        <v>62.58133636363636</v>
      </c>
      <c r="V78" s="81">
        <f t="shared" si="1"/>
        <v>750.97603636363635</v>
      </c>
      <c r="W78" s="59">
        <v>0</v>
      </c>
      <c r="X78" s="59">
        <v>0</v>
      </c>
      <c r="Y78" s="112"/>
      <c r="Z78" s="66">
        <f t="shared" si="4"/>
        <v>750.97603636363635</v>
      </c>
      <c r="AA78" s="111">
        <v>138.02000000000001</v>
      </c>
      <c r="AB78" s="104">
        <v>12500</v>
      </c>
      <c r="AC78" s="66">
        <f t="shared" si="5"/>
        <v>13388.996036363636</v>
      </c>
      <c r="AD78" s="19" t="s">
        <v>40</v>
      </c>
      <c r="AE78" s="19" t="s">
        <v>41</v>
      </c>
      <c r="AF78" s="17"/>
      <c r="AG78" s="60"/>
      <c r="AH78" s="60"/>
      <c r="AI78" s="60"/>
      <c r="AJ78" s="61">
        <v>1</v>
      </c>
      <c r="AK78" s="17" t="s">
        <v>22</v>
      </c>
      <c r="AL78" s="60" t="s">
        <v>21</v>
      </c>
      <c r="AM78" s="60" t="s">
        <v>64</v>
      </c>
      <c r="AN78" s="60" t="s">
        <v>20</v>
      </c>
      <c r="AO78" s="108">
        <v>17000</v>
      </c>
      <c r="AP78" s="19"/>
    </row>
    <row r="79" spans="1:42" s="30" customFormat="1" ht="40.5" x14ac:dyDescent="0.35">
      <c r="A79" s="17">
        <v>64</v>
      </c>
      <c r="B79" s="92" t="s">
        <v>140</v>
      </c>
      <c r="C79" s="19" t="s">
        <v>76</v>
      </c>
      <c r="D79" s="19" t="s">
        <v>290</v>
      </c>
      <c r="E79" s="17" t="s">
        <v>26</v>
      </c>
      <c r="F79" s="17" t="s">
        <v>21</v>
      </c>
      <c r="G79" s="20" t="s">
        <v>16</v>
      </c>
      <c r="H79" s="17">
        <v>8850</v>
      </c>
      <c r="I79" s="17">
        <v>2010</v>
      </c>
      <c r="J79" s="85">
        <v>1</v>
      </c>
      <c r="K79" s="60" t="s">
        <v>20</v>
      </c>
      <c r="L79" s="59">
        <v>8</v>
      </c>
      <c r="M79" s="59">
        <v>9</v>
      </c>
      <c r="N79" s="66">
        <v>45</v>
      </c>
      <c r="O79" s="59">
        <v>990</v>
      </c>
      <c r="P79" s="80">
        <f t="shared" si="6"/>
        <v>89.1</v>
      </c>
      <c r="Q79" s="59">
        <v>60.336245454545455</v>
      </c>
      <c r="R79" s="80">
        <f t="shared" si="2"/>
        <v>677.17447199265382</v>
      </c>
      <c r="S79" s="59"/>
      <c r="T79" s="59"/>
      <c r="U79" s="81">
        <f t="shared" si="3"/>
        <v>60.336245454545455</v>
      </c>
      <c r="V79" s="81">
        <f t="shared" si="1"/>
        <v>724.03494545454544</v>
      </c>
      <c r="W79" s="59">
        <v>0</v>
      </c>
      <c r="X79" s="59">
        <v>0</v>
      </c>
      <c r="Y79" s="112"/>
      <c r="Z79" s="66">
        <f t="shared" si="4"/>
        <v>724.03494545454544</v>
      </c>
      <c r="AA79" s="111">
        <v>113.23</v>
      </c>
      <c r="AB79" s="104">
        <v>12500</v>
      </c>
      <c r="AC79" s="66">
        <f t="shared" si="5"/>
        <v>13337.264945454546</v>
      </c>
      <c r="AD79" s="19" t="s">
        <v>40</v>
      </c>
      <c r="AE79" s="19" t="s">
        <v>41</v>
      </c>
      <c r="AF79" s="17"/>
      <c r="AG79" s="60"/>
      <c r="AH79" s="60"/>
      <c r="AI79" s="60"/>
      <c r="AJ79" s="61">
        <v>1</v>
      </c>
      <c r="AK79" s="17" t="s">
        <v>22</v>
      </c>
      <c r="AL79" s="60" t="s">
        <v>21</v>
      </c>
      <c r="AM79" s="60" t="s">
        <v>64</v>
      </c>
      <c r="AN79" s="60" t="s">
        <v>20</v>
      </c>
      <c r="AO79" s="108">
        <v>17000</v>
      </c>
      <c r="AP79" s="19"/>
    </row>
    <row r="80" spans="1:42" s="30" customFormat="1" ht="40.5" x14ac:dyDescent="0.35">
      <c r="A80" s="17">
        <v>65</v>
      </c>
      <c r="B80" s="92" t="s">
        <v>243</v>
      </c>
      <c r="C80" s="19" t="s">
        <v>76</v>
      </c>
      <c r="D80" s="19" t="s">
        <v>244</v>
      </c>
      <c r="E80" s="17" t="s">
        <v>26</v>
      </c>
      <c r="F80" s="17" t="s">
        <v>21</v>
      </c>
      <c r="G80" s="20" t="s">
        <v>28</v>
      </c>
      <c r="H80" s="17">
        <v>76407</v>
      </c>
      <c r="I80" s="17">
        <v>2016</v>
      </c>
      <c r="J80" s="85">
        <v>1</v>
      </c>
      <c r="K80" s="60" t="s">
        <v>20</v>
      </c>
      <c r="L80" s="59">
        <v>11</v>
      </c>
      <c r="M80" s="59">
        <v>11</v>
      </c>
      <c r="N80" s="66"/>
      <c r="O80" s="59"/>
      <c r="P80" s="80">
        <f t="shared" si="6"/>
        <v>0</v>
      </c>
      <c r="Q80" s="59">
        <v>0</v>
      </c>
      <c r="R80" s="80" t="e">
        <f t="shared" si="2"/>
        <v>#DIV/0!</v>
      </c>
      <c r="S80" s="59"/>
      <c r="T80" s="59"/>
      <c r="U80" s="81">
        <f t="shared" si="3"/>
        <v>0</v>
      </c>
      <c r="V80" s="81">
        <f t="shared" ref="V80:V143" si="8">U80*12</f>
        <v>0</v>
      </c>
      <c r="W80" s="59">
        <v>387.19200000000001</v>
      </c>
      <c r="X80" s="59">
        <v>33.9</v>
      </c>
      <c r="Y80" s="112"/>
      <c r="Z80" s="66">
        <f t="shared" si="4"/>
        <v>421.09199999999998</v>
      </c>
      <c r="AA80" s="111">
        <v>61.64</v>
      </c>
      <c r="AB80" s="104"/>
      <c r="AC80" s="66">
        <f t="shared" si="5"/>
        <v>482.73199999999997</v>
      </c>
      <c r="AD80" s="19" t="s">
        <v>39</v>
      </c>
      <c r="AE80" s="19"/>
      <c r="AF80" s="17"/>
      <c r="AG80" s="60"/>
      <c r="AH80" s="60"/>
      <c r="AI80" s="60"/>
      <c r="AJ80" s="61"/>
      <c r="AK80" s="17"/>
      <c r="AL80" s="60"/>
      <c r="AM80" s="60"/>
      <c r="AN80" s="60"/>
      <c r="AO80" s="61"/>
      <c r="AP80" s="19"/>
    </row>
    <row r="81" spans="1:42" s="30" customFormat="1" ht="40.5" x14ac:dyDescent="0.35">
      <c r="A81" s="17">
        <v>66</v>
      </c>
      <c r="B81" s="92" t="s">
        <v>190</v>
      </c>
      <c r="C81" s="19" t="s">
        <v>76</v>
      </c>
      <c r="D81" s="19" t="s">
        <v>291</v>
      </c>
      <c r="E81" s="17" t="s">
        <v>19</v>
      </c>
      <c r="F81" s="17" t="s">
        <v>12</v>
      </c>
      <c r="G81" s="20" t="s">
        <v>28</v>
      </c>
      <c r="H81" s="17">
        <v>6839</v>
      </c>
      <c r="I81" s="17">
        <v>2015</v>
      </c>
      <c r="J81" s="85">
        <v>1</v>
      </c>
      <c r="K81" s="60" t="s">
        <v>17</v>
      </c>
      <c r="L81" s="59">
        <v>10</v>
      </c>
      <c r="M81" s="59">
        <v>11</v>
      </c>
      <c r="N81" s="66">
        <v>90</v>
      </c>
      <c r="O81" s="59">
        <v>1980</v>
      </c>
      <c r="P81" s="80">
        <f t="shared" si="6"/>
        <v>217.8</v>
      </c>
      <c r="Q81" s="59">
        <v>62.023272727272726</v>
      </c>
      <c r="R81" s="80">
        <f t="shared" ref="R81:R125" si="9">+Q81*1000/P81</f>
        <v>284.77168377994821</v>
      </c>
      <c r="S81" s="59"/>
      <c r="T81" s="59"/>
      <c r="U81" s="81">
        <f t="shared" ref="U81:U144" si="10">(Q81+T81)</f>
        <v>62.023272727272726</v>
      </c>
      <c r="V81" s="81">
        <f t="shared" si="8"/>
        <v>744.27927272727266</v>
      </c>
      <c r="W81" s="59">
        <v>116</v>
      </c>
      <c r="X81" s="59">
        <v>0</v>
      </c>
      <c r="Y81" s="112"/>
      <c r="Z81" s="66">
        <f t="shared" ref="Z81:Z144" si="11">SUM(V81:Y81)</f>
        <v>860.27927272727266</v>
      </c>
      <c r="AA81" s="111">
        <v>499.72</v>
      </c>
      <c r="AB81" s="104"/>
      <c r="AC81" s="66">
        <f t="shared" ref="AC81:AC126" si="12">SUM(Z81:AB81)</f>
        <v>1359.9992727272727</v>
      </c>
      <c r="AD81" s="19" t="s">
        <v>39</v>
      </c>
      <c r="AE81" s="19"/>
      <c r="AF81" s="17"/>
      <c r="AG81" s="60"/>
      <c r="AH81" s="60"/>
      <c r="AI81" s="60"/>
      <c r="AJ81" s="61"/>
      <c r="AK81" s="17"/>
      <c r="AL81" s="60"/>
      <c r="AM81" s="60"/>
      <c r="AN81" s="60"/>
      <c r="AO81" s="61"/>
      <c r="AP81" s="19"/>
    </row>
    <row r="82" spans="1:42" s="30" customFormat="1" ht="40.5" x14ac:dyDescent="0.35">
      <c r="A82" s="17">
        <v>67</v>
      </c>
      <c r="B82" s="92" t="s">
        <v>135</v>
      </c>
      <c r="C82" s="19" t="s">
        <v>76</v>
      </c>
      <c r="D82" s="19" t="s">
        <v>245</v>
      </c>
      <c r="E82" s="17" t="s">
        <v>11</v>
      </c>
      <c r="F82" s="17" t="s">
        <v>12</v>
      </c>
      <c r="G82" s="20" t="s">
        <v>16</v>
      </c>
      <c r="H82" s="17">
        <v>8430</v>
      </c>
      <c r="I82" s="17">
        <v>2010</v>
      </c>
      <c r="J82" s="85">
        <v>1</v>
      </c>
      <c r="K82" s="60" t="s">
        <v>17</v>
      </c>
      <c r="L82" s="59">
        <v>9</v>
      </c>
      <c r="M82" s="59">
        <v>10</v>
      </c>
      <c r="N82" s="66">
        <v>81</v>
      </c>
      <c r="O82" s="59">
        <v>1780</v>
      </c>
      <c r="P82" s="80">
        <f t="shared" ref="P82:P145" si="13">+O82*M82/100</f>
        <v>178</v>
      </c>
      <c r="Q82" s="59">
        <v>70.272045454545463</v>
      </c>
      <c r="R82" s="80">
        <f t="shared" si="9"/>
        <v>394.78677221654749</v>
      </c>
      <c r="S82" s="59"/>
      <c r="T82" s="59"/>
      <c r="U82" s="81">
        <f t="shared" si="10"/>
        <v>70.272045454545463</v>
      </c>
      <c r="V82" s="81">
        <f t="shared" si="8"/>
        <v>843.26454545454556</v>
      </c>
      <c r="W82" s="59">
        <v>0</v>
      </c>
      <c r="X82" s="59">
        <v>0</v>
      </c>
      <c r="Y82" s="112"/>
      <c r="Z82" s="66">
        <f t="shared" si="11"/>
        <v>843.26454545454556</v>
      </c>
      <c r="AA82" s="111">
        <v>771.7242</v>
      </c>
      <c r="AB82" s="104">
        <v>7520</v>
      </c>
      <c r="AC82" s="66">
        <f t="shared" si="12"/>
        <v>9134.988745454546</v>
      </c>
      <c r="AD82" s="19" t="s">
        <v>39</v>
      </c>
      <c r="AE82" s="19"/>
      <c r="AF82" s="17"/>
      <c r="AG82" s="60"/>
      <c r="AH82" s="60"/>
      <c r="AI82" s="60"/>
      <c r="AJ82" s="61"/>
      <c r="AK82" s="17"/>
      <c r="AL82" s="60"/>
      <c r="AM82" s="60"/>
      <c r="AN82" s="60"/>
      <c r="AO82" s="61"/>
      <c r="AP82" s="19"/>
    </row>
    <row r="83" spans="1:42" s="30" customFormat="1" ht="40.5" x14ac:dyDescent="0.35">
      <c r="A83" s="17">
        <v>68</v>
      </c>
      <c r="B83" s="92" t="s">
        <v>132</v>
      </c>
      <c r="C83" s="19" t="s">
        <v>76</v>
      </c>
      <c r="D83" s="19" t="s">
        <v>246</v>
      </c>
      <c r="E83" s="17" t="s">
        <v>11</v>
      </c>
      <c r="F83" s="17" t="s">
        <v>12</v>
      </c>
      <c r="G83" s="20" t="s">
        <v>16</v>
      </c>
      <c r="H83" s="17">
        <v>8430</v>
      </c>
      <c r="I83" s="17">
        <v>2010</v>
      </c>
      <c r="J83" s="85">
        <v>1</v>
      </c>
      <c r="K83" s="60" t="s">
        <v>17</v>
      </c>
      <c r="L83" s="59">
        <v>9</v>
      </c>
      <c r="M83" s="59">
        <v>10</v>
      </c>
      <c r="N83" s="66">
        <v>90</v>
      </c>
      <c r="O83" s="59">
        <v>1980</v>
      </c>
      <c r="P83" s="80">
        <f t="shared" si="13"/>
        <v>198</v>
      </c>
      <c r="Q83" s="59">
        <v>62.023272727272726</v>
      </c>
      <c r="R83" s="80">
        <f>+Q83*1000/P83</f>
        <v>313.24885215794308</v>
      </c>
      <c r="S83" s="59"/>
      <c r="T83" s="59"/>
      <c r="U83" s="81">
        <f t="shared" si="10"/>
        <v>62.023272727272726</v>
      </c>
      <c r="V83" s="81">
        <f t="shared" si="8"/>
        <v>744.27927272727266</v>
      </c>
      <c r="W83" s="59">
        <v>0</v>
      </c>
      <c r="X83" s="59">
        <v>0</v>
      </c>
      <c r="Y83" s="112"/>
      <c r="Z83" s="66">
        <f t="shared" si="11"/>
        <v>744.27927272727266</v>
      </c>
      <c r="AA83" s="111">
        <v>540.42756000000008</v>
      </c>
      <c r="AB83" s="104">
        <v>7520</v>
      </c>
      <c r="AC83" s="66">
        <f t="shared" si="12"/>
        <v>8804.7068327272718</v>
      </c>
      <c r="AD83" s="19" t="s">
        <v>39</v>
      </c>
      <c r="AE83" s="19"/>
      <c r="AF83" s="17"/>
      <c r="AG83" s="60"/>
      <c r="AH83" s="60"/>
      <c r="AI83" s="60"/>
      <c r="AJ83" s="61"/>
      <c r="AK83" s="17"/>
      <c r="AL83" s="60"/>
      <c r="AM83" s="60"/>
      <c r="AN83" s="60"/>
      <c r="AO83" s="61"/>
      <c r="AP83" s="19"/>
    </row>
    <row r="84" spans="1:42" s="30" customFormat="1" ht="40.5" x14ac:dyDescent="0.35">
      <c r="A84" s="17">
        <v>69</v>
      </c>
      <c r="B84" s="92" t="s">
        <v>190</v>
      </c>
      <c r="C84" s="19" t="s">
        <v>76</v>
      </c>
      <c r="D84" s="19" t="s">
        <v>247</v>
      </c>
      <c r="E84" s="17" t="s">
        <v>26</v>
      </c>
      <c r="F84" s="17" t="s">
        <v>21</v>
      </c>
      <c r="G84" s="20" t="s">
        <v>29</v>
      </c>
      <c r="H84" s="17">
        <v>1395894</v>
      </c>
      <c r="I84" s="17">
        <v>2012</v>
      </c>
      <c r="J84" s="85">
        <v>1</v>
      </c>
      <c r="K84" s="60" t="s">
        <v>20</v>
      </c>
      <c r="L84" s="59">
        <v>34</v>
      </c>
      <c r="M84" s="59">
        <v>35</v>
      </c>
      <c r="N84" s="66">
        <v>0</v>
      </c>
      <c r="O84" s="59">
        <v>0</v>
      </c>
      <c r="P84" s="80">
        <f t="shared" si="13"/>
        <v>0</v>
      </c>
      <c r="Q84" s="59">
        <v>0</v>
      </c>
      <c r="R84" s="80" t="e">
        <f t="shared" ref="R84:R88" si="14">+Q84*1000/P84</f>
        <v>#DIV/0!</v>
      </c>
      <c r="S84" s="59"/>
      <c r="T84" s="59"/>
      <c r="U84" s="81">
        <f t="shared" si="10"/>
        <v>0</v>
      </c>
      <c r="V84" s="81">
        <f t="shared" si="8"/>
        <v>0</v>
      </c>
      <c r="W84" s="59">
        <v>0</v>
      </c>
      <c r="X84" s="59">
        <v>0</v>
      </c>
      <c r="Y84" s="112"/>
      <c r="Z84" s="66">
        <f t="shared" si="11"/>
        <v>0</v>
      </c>
      <c r="AA84" s="111">
        <v>0</v>
      </c>
      <c r="AB84" s="104">
        <v>25500</v>
      </c>
      <c r="AC84" s="66">
        <f t="shared" si="12"/>
        <v>25500</v>
      </c>
      <c r="AD84" s="19" t="s">
        <v>39</v>
      </c>
      <c r="AE84" s="19"/>
      <c r="AF84" s="17"/>
      <c r="AG84" s="60"/>
      <c r="AH84" s="60"/>
      <c r="AI84" s="60"/>
      <c r="AJ84" s="61"/>
      <c r="AK84" s="17"/>
      <c r="AL84" s="60"/>
      <c r="AM84" s="60"/>
      <c r="AN84" s="60"/>
      <c r="AO84" s="61"/>
      <c r="AP84" s="19"/>
    </row>
    <row r="85" spans="1:42" s="30" customFormat="1" ht="40.5" x14ac:dyDescent="0.35">
      <c r="A85" s="17">
        <v>70</v>
      </c>
      <c r="B85" s="92" t="s">
        <v>202</v>
      </c>
      <c r="C85" s="19" t="s">
        <v>76</v>
      </c>
      <c r="D85" s="19" t="s">
        <v>248</v>
      </c>
      <c r="E85" s="17" t="s">
        <v>26</v>
      </c>
      <c r="F85" s="17" t="s">
        <v>21</v>
      </c>
      <c r="G85" s="20" t="s">
        <v>29</v>
      </c>
      <c r="H85" s="17">
        <v>1203260</v>
      </c>
      <c r="I85" s="17">
        <v>2013</v>
      </c>
      <c r="J85" s="85">
        <v>1</v>
      </c>
      <c r="K85" s="60" t="s">
        <v>20</v>
      </c>
      <c r="L85" s="59">
        <v>34</v>
      </c>
      <c r="M85" s="59">
        <v>35</v>
      </c>
      <c r="N85" s="66">
        <v>2</v>
      </c>
      <c r="O85" s="59">
        <v>25</v>
      </c>
      <c r="P85" s="80">
        <f t="shared" si="13"/>
        <v>8.75</v>
      </c>
      <c r="Q85" s="59">
        <v>26.917454545454543</v>
      </c>
      <c r="R85" s="80">
        <f t="shared" si="14"/>
        <v>3076.2805194805192</v>
      </c>
      <c r="S85" s="59"/>
      <c r="T85" s="59"/>
      <c r="U85" s="81">
        <f t="shared" si="10"/>
        <v>26.917454545454543</v>
      </c>
      <c r="V85" s="81">
        <f t="shared" si="8"/>
        <v>323.0094545454545</v>
      </c>
      <c r="W85" s="59">
        <v>0</v>
      </c>
      <c r="X85" s="59">
        <v>0</v>
      </c>
      <c r="Y85" s="112"/>
      <c r="Z85" s="66">
        <f t="shared" si="11"/>
        <v>323.0094545454545</v>
      </c>
      <c r="AA85" s="111">
        <v>0</v>
      </c>
      <c r="AB85" s="104"/>
      <c r="AC85" s="66">
        <f t="shared" si="12"/>
        <v>323.0094545454545</v>
      </c>
      <c r="AD85" s="19" t="s">
        <v>39</v>
      </c>
      <c r="AE85" s="19"/>
      <c r="AF85" s="17"/>
      <c r="AG85" s="60"/>
      <c r="AH85" s="60"/>
      <c r="AI85" s="60"/>
      <c r="AJ85" s="61"/>
      <c r="AK85" s="17"/>
      <c r="AL85" s="60"/>
      <c r="AM85" s="60"/>
      <c r="AN85" s="60"/>
      <c r="AO85" s="61"/>
      <c r="AP85" s="19"/>
    </row>
    <row r="86" spans="1:42" s="30" customFormat="1" ht="40.5" x14ac:dyDescent="0.35">
      <c r="A86" s="17">
        <v>71</v>
      </c>
      <c r="B86" s="92" t="s">
        <v>144</v>
      </c>
      <c r="C86" s="19" t="s">
        <v>76</v>
      </c>
      <c r="D86" s="19" t="s">
        <v>249</v>
      </c>
      <c r="E86" s="17" t="s">
        <v>26</v>
      </c>
      <c r="F86" s="17" t="s">
        <v>21</v>
      </c>
      <c r="G86" s="20" t="s">
        <v>29</v>
      </c>
      <c r="H86" s="17">
        <v>1213460</v>
      </c>
      <c r="I86" s="17">
        <v>2013</v>
      </c>
      <c r="J86" s="85">
        <v>1</v>
      </c>
      <c r="K86" s="60" t="s">
        <v>20</v>
      </c>
      <c r="L86" s="59">
        <v>34</v>
      </c>
      <c r="M86" s="59">
        <v>35</v>
      </c>
      <c r="N86" s="66">
        <v>2</v>
      </c>
      <c r="O86" s="59">
        <v>25</v>
      </c>
      <c r="P86" s="80">
        <f t="shared" si="13"/>
        <v>8.75</v>
      </c>
      <c r="Q86" s="59">
        <v>27.553090909090908</v>
      </c>
      <c r="R86" s="80">
        <f t="shared" si="14"/>
        <v>3148.9246753246753</v>
      </c>
      <c r="S86" s="59"/>
      <c r="T86" s="59"/>
      <c r="U86" s="81">
        <f t="shared" si="10"/>
        <v>27.553090909090908</v>
      </c>
      <c r="V86" s="81">
        <f t="shared" si="8"/>
        <v>330.63709090909089</v>
      </c>
      <c r="W86" s="59">
        <v>0</v>
      </c>
      <c r="X86" s="59">
        <v>0</v>
      </c>
      <c r="Y86" s="112"/>
      <c r="Z86" s="66">
        <f t="shared" si="11"/>
        <v>330.63709090909089</v>
      </c>
      <c r="AA86" s="111">
        <v>0</v>
      </c>
      <c r="AB86" s="104"/>
      <c r="AC86" s="66">
        <f t="shared" si="12"/>
        <v>330.63709090909089</v>
      </c>
      <c r="AD86" s="19" t="s">
        <v>39</v>
      </c>
      <c r="AE86" s="19"/>
      <c r="AF86" s="17"/>
      <c r="AG86" s="60"/>
      <c r="AH86" s="60"/>
      <c r="AI86" s="60"/>
      <c r="AJ86" s="61"/>
      <c r="AK86" s="17"/>
      <c r="AL86" s="60"/>
      <c r="AM86" s="60"/>
      <c r="AN86" s="60"/>
      <c r="AO86" s="61"/>
      <c r="AP86" s="19"/>
    </row>
    <row r="87" spans="1:42" s="30" customFormat="1" ht="40.5" x14ac:dyDescent="0.35">
      <c r="A87" s="17">
        <v>72</v>
      </c>
      <c r="B87" s="92" t="s">
        <v>233</v>
      </c>
      <c r="C87" s="19" t="s">
        <v>76</v>
      </c>
      <c r="D87" s="19" t="s">
        <v>250</v>
      </c>
      <c r="E87" s="17" t="s">
        <v>26</v>
      </c>
      <c r="F87" s="17" t="s">
        <v>21</v>
      </c>
      <c r="G87" s="20" t="s">
        <v>29</v>
      </c>
      <c r="H87" s="17">
        <v>1177458</v>
      </c>
      <c r="I87" s="17">
        <v>2013</v>
      </c>
      <c r="J87" s="85">
        <v>1</v>
      </c>
      <c r="K87" s="60" t="s">
        <v>20</v>
      </c>
      <c r="L87" s="59">
        <v>34</v>
      </c>
      <c r="M87" s="59">
        <v>35</v>
      </c>
      <c r="N87" s="66">
        <v>2</v>
      </c>
      <c r="O87" s="59">
        <v>25</v>
      </c>
      <c r="P87" s="80">
        <f t="shared" si="13"/>
        <v>8.75</v>
      </c>
      <c r="Q87" s="59">
        <v>12.472727272727273</v>
      </c>
      <c r="R87" s="80">
        <f t="shared" si="14"/>
        <v>1425.4545454545453</v>
      </c>
      <c r="S87" s="59"/>
      <c r="T87" s="59"/>
      <c r="U87" s="81">
        <f t="shared" si="10"/>
        <v>12.472727272727273</v>
      </c>
      <c r="V87" s="81">
        <f t="shared" si="8"/>
        <v>149.67272727272729</v>
      </c>
      <c r="W87" s="59">
        <v>0</v>
      </c>
      <c r="X87" s="59">
        <v>0</v>
      </c>
      <c r="Y87" s="112"/>
      <c r="Z87" s="66">
        <f t="shared" si="11"/>
        <v>149.67272727272729</v>
      </c>
      <c r="AA87" s="111">
        <v>0</v>
      </c>
      <c r="AB87" s="104"/>
      <c r="AC87" s="66">
        <f t="shared" si="12"/>
        <v>149.67272727272729</v>
      </c>
      <c r="AD87" s="19" t="s">
        <v>39</v>
      </c>
      <c r="AE87" s="19"/>
      <c r="AF87" s="17"/>
      <c r="AG87" s="60"/>
      <c r="AH87" s="60"/>
      <c r="AI87" s="60"/>
      <c r="AJ87" s="61"/>
      <c r="AK87" s="17"/>
      <c r="AL87" s="60"/>
      <c r="AM87" s="60"/>
      <c r="AN87" s="60"/>
      <c r="AO87" s="61"/>
      <c r="AP87" s="19"/>
    </row>
    <row r="88" spans="1:42" s="30" customFormat="1" ht="40.5" x14ac:dyDescent="0.35">
      <c r="A88" s="17">
        <v>73</v>
      </c>
      <c r="B88" s="92" t="s">
        <v>144</v>
      </c>
      <c r="C88" s="19" t="s">
        <v>76</v>
      </c>
      <c r="D88" s="19" t="s">
        <v>251</v>
      </c>
      <c r="E88" s="17" t="s">
        <v>26</v>
      </c>
      <c r="F88" s="17" t="s">
        <v>21</v>
      </c>
      <c r="G88" s="20" t="s">
        <v>29</v>
      </c>
      <c r="H88" s="17">
        <v>1177458</v>
      </c>
      <c r="I88" s="17">
        <v>2013</v>
      </c>
      <c r="J88" s="85">
        <v>1</v>
      </c>
      <c r="K88" s="60" t="s">
        <v>20</v>
      </c>
      <c r="L88" s="59">
        <v>34</v>
      </c>
      <c r="M88" s="59">
        <v>35</v>
      </c>
      <c r="N88" s="66">
        <v>0</v>
      </c>
      <c r="O88" s="59">
        <v>0</v>
      </c>
      <c r="P88" s="80">
        <f t="shared" si="13"/>
        <v>0</v>
      </c>
      <c r="Q88" s="59">
        <v>0</v>
      </c>
      <c r="R88" s="80" t="e">
        <f t="shared" si="14"/>
        <v>#DIV/0!</v>
      </c>
      <c r="S88" s="59"/>
      <c r="T88" s="59"/>
      <c r="U88" s="81">
        <f t="shared" si="10"/>
        <v>0</v>
      </c>
      <c r="V88" s="81">
        <f t="shared" si="8"/>
        <v>0</v>
      </c>
      <c r="W88" s="59">
        <v>0</v>
      </c>
      <c r="X88" s="59">
        <v>0</v>
      </c>
      <c r="Y88" s="112"/>
      <c r="Z88" s="66">
        <f t="shared" si="11"/>
        <v>0</v>
      </c>
      <c r="AA88" s="111">
        <v>0</v>
      </c>
      <c r="AB88" s="104"/>
      <c r="AC88" s="66">
        <f t="shared" si="12"/>
        <v>0</v>
      </c>
      <c r="AD88" s="19" t="s">
        <v>39</v>
      </c>
      <c r="AE88" s="19"/>
      <c r="AF88" s="17"/>
      <c r="AG88" s="60"/>
      <c r="AH88" s="60"/>
      <c r="AI88" s="60"/>
      <c r="AJ88" s="61"/>
      <c r="AK88" s="17"/>
      <c r="AL88" s="60"/>
      <c r="AM88" s="60"/>
      <c r="AN88" s="60"/>
      <c r="AO88" s="61"/>
      <c r="AP88" s="19"/>
    </row>
    <row r="89" spans="1:42" s="30" customFormat="1" ht="40.5" x14ac:dyDescent="0.35">
      <c r="A89" s="17">
        <v>74</v>
      </c>
      <c r="B89" s="92" t="s">
        <v>140</v>
      </c>
      <c r="C89" s="19" t="s">
        <v>76</v>
      </c>
      <c r="D89" s="19" t="s">
        <v>252</v>
      </c>
      <c r="E89" s="17" t="s">
        <v>11</v>
      </c>
      <c r="F89" s="17" t="s">
        <v>12</v>
      </c>
      <c r="G89" s="20" t="s">
        <v>16</v>
      </c>
      <c r="H89" s="17">
        <v>8430</v>
      </c>
      <c r="I89" s="17">
        <v>2010</v>
      </c>
      <c r="J89" s="85">
        <v>1</v>
      </c>
      <c r="K89" s="60" t="s">
        <v>17</v>
      </c>
      <c r="L89" s="59">
        <v>9</v>
      </c>
      <c r="M89" s="59">
        <v>10</v>
      </c>
      <c r="N89" s="66">
        <v>60</v>
      </c>
      <c r="O89" s="59">
        <v>1320</v>
      </c>
      <c r="P89" s="80">
        <f t="shared" si="13"/>
        <v>132</v>
      </c>
      <c r="Q89" s="59">
        <v>40.315127272727267</v>
      </c>
      <c r="R89" s="80">
        <f t="shared" si="9"/>
        <v>305.41763085399447</v>
      </c>
      <c r="S89" s="59"/>
      <c r="T89" s="59"/>
      <c r="U89" s="81">
        <f t="shared" si="10"/>
        <v>40.315127272727267</v>
      </c>
      <c r="V89" s="81">
        <f t="shared" si="8"/>
        <v>483.7815272727272</v>
      </c>
      <c r="W89" s="59">
        <v>0</v>
      </c>
      <c r="X89" s="59">
        <v>0</v>
      </c>
      <c r="Y89" s="112"/>
      <c r="Z89" s="66">
        <f t="shared" si="11"/>
        <v>483.7815272727272</v>
      </c>
      <c r="AA89" s="111">
        <v>0</v>
      </c>
      <c r="AB89" s="104">
        <v>7520</v>
      </c>
      <c r="AC89" s="66">
        <f t="shared" si="12"/>
        <v>8003.7815272727275</v>
      </c>
      <c r="AD89" s="19" t="s">
        <v>39</v>
      </c>
      <c r="AE89" s="19"/>
      <c r="AF89" s="17"/>
      <c r="AG89" s="60"/>
      <c r="AH89" s="60"/>
      <c r="AI89" s="60"/>
      <c r="AJ89" s="61"/>
      <c r="AK89" s="17"/>
      <c r="AL89" s="60"/>
      <c r="AM89" s="60"/>
      <c r="AN89" s="60"/>
      <c r="AO89" s="61"/>
      <c r="AP89" s="19"/>
    </row>
    <row r="90" spans="1:42" s="30" customFormat="1" ht="40.5" x14ac:dyDescent="0.35">
      <c r="A90" s="17">
        <v>75</v>
      </c>
      <c r="B90" s="92" t="s">
        <v>144</v>
      </c>
      <c r="C90" s="19" t="s">
        <v>76</v>
      </c>
      <c r="D90" s="19" t="s">
        <v>253</v>
      </c>
      <c r="E90" s="17" t="s">
        <v>26</v>
      </c>
      <c r="F90" s="17" t="s">
        <v>21</v>
      </c>
      <c r="G90" s="20" t="s">
        <v>28</v>
      </c>
      <c r="H90" s="17">
        <v>12940</v>
      </c>
      <c r="I90" s="17">
        <v>2013</v>
      </c>
      <c r="J90" s="85">
        <v>0</v>
      </c>
      <c r="K90" s="60" t="s">
        <v>20</v>
      </c>
      <c r="L90" s="59">
        <v>10</v>
      </c>
      <c r="M90" s="59">
        <v>11</v>
      </c>
      <c r="N90" s="66">
        <v>45</v>
      </c>
      <c r="O90" s="59">
        <v>990</v>
      </c>
      <c r="P90" s="80">
        <f t="shared" si="13"/>
        <v>108.9</v>
      </c>
      <c r="Q90" s="59">
        <v>82.659272727272722</v>
      </c>
      <c r="R90" s="80">
        <f t="shared" si="9"/>
        <v>759.03831705484583</v>
      </c>
      <c r="S90" s="59"/>
      <c r="T90" s="59"/>
      <c r="U90" s="81">
        <f t="shared" si="10"/>
        <v>82.659272727272722</v>
      </c>
      <c r="V90" s="81">
        <f t="shared" si="8"/>
        <v>991.91127272727272</v>
      </c>
      <c r="W90" s="59">
        <v>0</v>
      </c>
      <c r="X90" s="59">
        <v>0</v>
      </c>
      <c r="Y90" s="112"/>
      <c r="Z90" s="66">
        <f t="shared" si="11"/>
        <v>991.91127272727272</v>
      </c>
      <c r="AA90" s="111">
        <v>561.49400000000003</v>
      </c>
      <c r="AB90" s="104"/>
      <c r="AC90" s="66">
        <f t="shared" si="12"/>
        <v>1553.4052727272729</v>
      </c>
      <c r="AD90" s="19" t="s">
        <v>39</v>
      </c>
      <c r="AE90" s="19"/>
      <c r="AF90" s="17"/>
      <c r="AG90" s="60"/>
      <c r="AH90" s="60"/>
      <c r="AI90" s="60"/>
      <c r="AJ90" s="61"/>
      <c r="AK90" s="17"/>
      <c r="AL90" s="60"/>
      <c r="AM90" s="60"/>
      <c r="AN90" s="60"/>
      <c r="AO90" s="61"/>
      <c r="AP90" s="19"/>
    </row>
    <row r="91" spans="1:42" s="30" customFormat="1" ht="40.5" x14ac:dyDescent="0.35">
      <c r="A91" s="17">
        <v>76</v>
      </c>
      <c r="B91" s="92" t="s">
        <v>140</v>
      </c>
      <c r="C91" s="19" t="s">
        <v>76</v>
      </c>
      <c r="D91" s="19" t="s">
        <v>254</v>
      </c>
      <c r="E91" s="17" t="s">
        <v>11</v>
      </c>
      <c r="F91" s="17" t="s">
        <v>12</v>
      </c>
      <c r="G91" s="20" t="s">
        <v>16</v>
      </c>
      <c r="H91" s="17">
        <v>8430</v>
      </c>
      <c r="I91" s="17">
        <v>2011</v>
      </c>
      <c r="J91" s="85">
        <v>1</v>
      </c>
      <c r="K91" s="60" t="s">
        <v>17</v>
      </c>
      <c r="L91" s="59">
        <v>9</v>
      </c>
      <c r="M91" s="59">
        <v>10</v>
      </c>
      <c r="N91" s="66">
        <v>60</v>
      </c>
      <c r="O91" s="59">
        <v>1320</v>
      </c>
      <c r="P91" s="80">
        <f t="shared" si="13"/>
        <v>132</v>
      </c>
      <c r="Q91" s="59">
        <v>40.315127272727267</v>
      </c>
      <c r="R91" s="80">
        <f t="shared" si="9"/>
        <v>305.41763085399447</v>
      </c>
      <c r="S91" s="59"/>
      <c r="T91" s="59"/>
      <c r="U91" s="81">
        <f t="shared" si="10"/>
        <v>40.315127272727267</v>
      </c>
      <c r="V91" s="81">
        <f t="shared" si="8"/>
        <v>483.7815272727272</v>
      </c>
      <c r="W91" s="59">
        <v>0</v>
      </c>
      <c r="X91" s="59">
        <v>0</v>
      </c>
      <c r="Y91" s="112"/>
      <c r="Z91" s="66">
        <f t="shared" si="11"/>
        <v>483.7815272727272</v>
      </c>
      <c r="AA91" s="111">
        <v>0</v>
      </c>
      <c r="AB91" s="104">
        <v>7520</v>
      </c>
      <c r="AC91" s="66">
        <f t="shared" si="12"/>
        <v>8003.7815272727275</v>
      </c>
      <c r="AD91" s="19" t="s">
        <v>39</v>
      </c>
      <c r="AE91" s="19"/>
      <c r="AF91" s="17"/>
      <c r="AG91" s="60"/>
      <c r="AH91" s="60"/>
      <c r="AI91" s="60"/>
      <c r="AJ91" s="61"/>
      <c r="AK91" s="17"/>
      <c r="AL91" s="60"/>
      <c r="AM91" s="60"/>
      <c r="AN91" s="60"/>
      <c r="AO91" s="61"/>
      <c r="AP91" s="19"/>
    </row>
    <row r="92" spans="1:42" s="30" customFormat="1" ht="40.5" x14ac:dyDescent="0.35">
      <c r="A92" s="17">
        <v>77</v>
      </c>
      <c r="B92" s="92" t="s">
        <v>243</v>
      </c>
      <c r="C92" s="19" t="s">
        <v>76</v>
      </c>
      <c r="D92" s="19" t="s">
        <v>255</v>
      </c>
      <c r="E92" s="17" t="s">
        <v>26</v>
      </c>
      <c r="F92" s="17" t="s">
        <v>21</v>
      </c>
      <c r="G92" s="20" t="s">
        <v>28</v>
      </c>
      <c r="H92" s="17">
        <v>16480</v>
      </c>
      <c r="I92" s="17">
        <v>2015</v>
      </c>
      <c r="J92" s="85">
        <v>0</v>
      </c>
      <c r="K92" s="60" t="s">
        <v>20</v>
      </c>
      <c r="L92" s="59">
        <v>10</v>
      </c>
      <c r="M92" s="59">
        <v>11</v>
      </c>
      <c r="N92" s="66">
        <v>45</v>
      </c>
      <c r="O92" s="59">
        <v>990</v>
      </c>
      <c r="P92" s="80">
        <f t="shared" si="13"/>
        <v>108.9</v>
      </c>
      <c r="Q92" s="59">
        <v>65.084363636363634</v>
      </c>
      <c r="R92" s="80">
        <f t="shared" si="9"/>
        <v>597.65255864429412</v>
      </c>
      <c r="S92" s="59"/>
      <c r="T92" s="59"/>
      <c r="U92" s="81">
        <f t="shared" si="10"/>
        <v>65.084363636363634</v>
      </c>
      <c r="V92" s="81">
        <f t="shared" si="8"/>
        <v>781.0123636363636</v>
      </c>
      <c r="W92" s="59">
        <v>0</v>
      </c>
      <c r="X92" s="59">
        <v>0</v>
      </c>
      <c r="Y92" s="112"/>
      <c r="Z92" s="66">
        <f t="shared" si="11"/>
        <v>781.0123636363636</v>
      </c>
      <c r="AA92" s="111">
        <v>70.619</v>
      </c>
      <c r="AB92" s="104"/>
      <c r="AC92" s="66">
        <f t="shared" si="12"/>
        <v>851.63136363636363</v>
      </c>
      <c r="AD92" s="19" t="s">
        <v>39</v>
      </c>
      <c r="AE92" s="19"/>
      <c r="AF92" s="17"/>
      <c r="AG92" s="60"/>
      <c r="AH92" s="60"/>
      <c r="AI92" s="60"/>
      <c r="AJ92" s="61"/>
      <c r="AK92" s="17"/>
      <c r="AL92" s="60"/>
      <c r="AM92" s="60"/>
      <c r="AN92" s="60"/>
      <c r="AO92" s="61"/>
      <c r="AP92" s="19"/>
    </row>
    <row r="93" spans="1:42" s="30" customFormat="1" ht="40.5" x14ac:dyDescent="0.35">
      <c r="A93" s="17">
        <v>78</v>
      </c>
      <c r="B93" s="92" t="s">
        <v>140</v>
      </c>
      <c r="C93" s="19" t="s">
        <v>76</v>
      </c>
      <c r="D93" s="19" t="s">
        <v>256</v>
      </c>
      <c r="E93" s="17" t="s">
        <v>11</v>
      </c>
      <c r="F93" s="17" t="s">
        <v>12</v>
      </c>
      <c r="G93" s="20" t="s">
        <v>16</v>
      </c>
      <c r="H93" s="17">
        <v>5280</v>
      </c>
      <c r="I93" s="17">
        <v>2015</v>
      </c>
      <c r="J93" s="85">
        <v>1</v>
      </c>
      <c r="K93" s="60" t="s">
        <v>17</v>
      </c>
      <c r="L93" s="59">
        <v>8</v>
      </c>
      <c r="M93" s="59">
        <v>9</v>
      </c>
      <c r="N93" s="66">
        <v>65</v>
      </c>
      <c r="O93" s="59">
        <v>1430</v>
      </c>
      <c r="P93" s="80">
        <f t="shared" si="13"/>
        <v>128.69999999999999</v>
      </c>
      <c r="Q93" s="59">
        <v>46.917368181818169</v>
      </c>
      <c r="R93" s="80">
        <f t="shared" si="9"/>
        <v>364.54831532104254</v>
      </c>
      <c r="S93" s="59"/>
      <c r="T93" s="59"/>
      <c r="U93" s="81">
        <f t="shared" si="10"/>
        <v>46.917368181818169</v>
      </c>
      <c r="V93" s="81">
        <f t="shared" si="8"/>
        <v>563.008418181818</v>
      </c>
      <c r="W93" s="59">
        <v>51.911999999999999</v>
      </c>
      <c r="X93" s="59">
        <v>0</v>
      </c>
      <c r="Y93" s="112"/>
      <c r="Z93" s="66">
        <f t="shared" si="11"/>
        <v>614.92041818181804</v>
      </c>
      <c r="AA93" s="111">
        <v>450.495</v>
      </c>
      <c r="AB93" s="104"/>
      <c r="AC93" s="66">
        <f t="shared" si="12"/>
        <v>1065.415418181818</v>
      </c>
      <c r="AD93" s="19" t="s">
        <v>39</v>
      </c>
      <c r="AE93" s="19"/>
      <c r="AF93" s="17"/>
      <c r="AG93" s="60"/>
      <c r="AH93" s="60"/>
      <c r="AI93" s="60"/>
      <c r="AJ93" s="61"/>
      <c r="AK93" s="17"/>
      <c r="AL93" s="60"/>
      <c r="AM93" s="60"/>
      <c r="AN93" s="60"/>
      <c r="AO93" s="61"/>
      <c r="AP93" s="19"/>
    </row>
    <row r="94" spans="1:42" s="30" customFormat="1" ht="40.5" x14ac:dyDescent="0.35">
      <c r="A94" s="17">
        <v>79</v>
      </c>
      <c r="B94" s="92" t="s">
        <v>140</v>
      </c>
      <c r="C94" s="19" t="s">
        <v>76</v>
      </c>
      <c r="D94" s="19" t="s">
        <v>257</v>
      </c>
      <c r="E94" s="17" t="s">
        <v>11</v>
      </c>
      <c r="F94" s="17" t="s">
        <v>12</v>
      </c>
      <c r="G94" s="20" t="s">
        <v>16</v>
      </c>
      <c r="H94" s="17">
        <v>5280</v>
      </c>
      <c r="I94" s="17">
        <v>2015</v>
      </c>
      <c r="J94" s="85">
        <v>1</v>
      </c>
      <c r="K94" s="60" t="s">
        <v>17</v>
      </c>
      <c r="L94" s="59">
        <v>8</v>
      </c>
      <c r="M94" s="59">
        <v>9</v>
      </c>
      <c r="N94" s="66">
        <v>65</v>
      </c>
      <c r="O94" s="59">
        <v>1430</v>
      </c>
      <c r="P94" s="80">
        <f t="shared" si="13"/>
        <v>128.69999999999999</v>
      </c>
      <c r="Q94" s="59">
        <v>40.315127272727267</v>
      </c>
      <c r="R94" s="80">
        <f t="shared" si="9"/>
        <v>313.24885215794302</v>
      </c>
      <c r="S94" s="59"/>
      <c r="T94" s="59"/>
      <c r="U94" s="81">
        <f t="shared" si="10"/>
        <v>40.315127272727267</v>
      </c>
      <c r="V94" s="81">
        <f t="shared" si="8"/>
        <v>483.7815272727272</v>
      </c>
      <c r="W94" s="59">
        <v>97.998999999999995</v>
      </c>
      <c r="X94" s="59">
        <v>0</v>
      </c>
      <c r="Y94" s="112"/>
      <c r="Z94" s="66">
        <f t="shared" si="11"/>
        <v>581.78052727272723</v>
      </c>
      <c r="AA94" s="111">
        <v>571.34</v>
      </c>
      <c r="AB94" s="104"/>
      <c r="AC94" s="66">
        <f t="shared" si="12"/>
        <v>1153.1205272727273</v>
      </c>
      <c r="AD94" s="19" t="s">
        <v>39</v>
      </c>
      <c r="AE94" s="19"/>
      <c r="AF94" s="17"/>
      <c r="AG94" s="60"/>
      <c r="AH94" s="60"/>
      <c r="AI94" s="60"/>
      <c r="AJ94" s="61"/>
      <c r="AK94" s="17"/>
      <c r="AL94" s="60"/>
      <c r="AM94" s="60"/>
      <c r="AN94" s="60"/>
      <c r="AO94" s="61"/>
      <c r="AP94" s="19"/>
    </row>
    <row r="95" spans="1:42" s="30" customFormat="1" ht="40.5" x14ac:dyDescent="0.35">
      <c r="A95" s="17">
        <v>80</v>
      </c>
      <c r="B95" s="92" t="s">
        <v>144</v>
      </c>
      <c r="C95" s="19" t="s">
        <v>76</v>
      </c>
      <c r="D95" s="19" t="s">
        <v>268</v>
      </c>
      <c r="E95" s="17" t="s">
        <v>26</v>
      </c>
      <c r="F95" s="17" t="s">
        <v>12</v>
      </c>
      <c r="G95" s="20" t="s">
        <v>28</v>
      </c>
      <c r="H95" s="17">
        <v>12804</v>
      </c>
      <c r="I95" s="17">
        <v>2015</v>
      </c>
      <c r="J95" s="85">
        <v>0</v>
      </c>
      <c r="K95" s="60" t="s">
        <v>20</v>
      </c>
      <c r="L95" s="59">
        <v>15</v>
      </c>
      <c r="M95" s="59">
        <v>16</v>
      </c>
      <c r="N95" s="66">
        <v>0</v>
      </c>
      <c r="O95" s="59">
        <v>0</v>
      </c>
      <c r="P95" s="80">
        <f t="shared" si="13"/>
        <v>0</v>
      </c>
      <c r="Q95" s="59">
        <v>15.505818181818182</v>
      </c>
      <c r="R95" s="80" t="e">
        <f t="shared" si="9"/>
        <v>#DIV/0!</v>
      </c>
      <c r="S95" s="59"/>
      <c r="T95" s="59"/>
      <c r="U95" s="81">
        <f t="shared" si="10"/>
        <v>15.505818181818182</v>
      </c>
      <c r="V95" s="81">
        <f t="shared" si="8"/>
        <v>186.06981818181816</v>
      </c>
      <c r="W95" s="59">
        <v>0</v>
      </c>
      <c r="X95" s="59">
        <v>0</v>
      </c>
      <c r="Y95" s="112"/>
      <c r="Z95" s="66">
        <f t="shared" si="11"/>
        <v>186.06981818181816</v>
      </c>
      <c r="AA95" s="111">
        <v>0</v>
      </c>
      <c r="AB95" s="104"/>
      <c r="AC95" s="66">
        <f t="shared" si="12"/>
        <v>186.06981818181816</v>
      </c>
      <c r="AD95" s="19" t="s">
        <v>39</v>
      </c>
      <c r="AE95" s="19"/>
      <c r="AF95" s="17"/>
      <c r="AG95" s="60"/>
      <c r="AH95" s="60"/>
      <c r="AI95" s="60"/>
      <c r="AJ95" s="61"/>
      <c r="AK95" s="17"/>
      <c r="AL95" s="60"/>
      <c r="AM95" s="60"/>
      <c r="AN95" s="60"/>
      <c r="AO95" s="61"/>
      <c r="AP95" s="19"/>
    </row>
    <row r="96" spans="1:42" s="30" customFormat="1" ht="40.5" x14ac:dyDescent="0.35">
      <c r="A96" s="17">
        <v>81</v>
      </c>
      <c r="B96" s="92" t="s">
        <v>132</v>
      </c>
      <c r="C96" s="19" t="s">
        <v>76</v>
      </c>
      <c r="D96" s="19" t="s">
        <v>258</v>
      </c>
      <c r="E96" s="17" t="s">
        <v>11</v>
      </c>
      <c r="F96" s="17" t="s">
        <v>12</v>
      </c>
      <c r="G96" s="20" t="s">
        <v>16</v>
      </c>
      <c r="H96" s="17">
        <v>8430</v>
      </c>
      <c r="I96" s="17">
        <v>2010</v>
      </c>
      <c r="J96" s="85">
        <v>1</v>
      </c>
      <c r="K96" s="60" t="s">
        <v>17</v>
      </c>
      <c r="L96" s="59">
        <v>9</v>
      </c>
      <c r="M96" s="59">
        <v>10</v>
      </c>
      <c r="N96" s="66">
        <v>60</v>
      </c>
      <c r="O96" s="59">
        <v>1320</v>
      </c>
      <c r="P96" s="80">
        <f t="shared" si="13"/>
        <v>132</v>
      </c>
      <c r="Q96" s="59">
        <v>48.57777272727273</v>
      </c>
      <c r="R96" s="80">
        <f t="shared" si="9"/>
        <v>368.01342975206614</v>
      </c>
      <c r="S96" s="59"/>
      <c r="T96" s="59"/>
      <c r="U96" s="81">
        <f t="shared" si="10"/>
        <v>48.57777272727273</v>
      </c>
      <c r="V96" s="81">
        <f t="shared" si="8"/>
        <v>582.93327272727277</v>
      </c>
      <c r="W96" s="59">
        <v>111.6</v>
      </c>
      <c r="X96" s="59">
        <v>0</v>
      </c>
      <c r="Y96" s="112"/>
      <c r="Z96" s="66">
        <f t="shared" si="11"/>
        <v>694.53327272727279</v>
      </c>
      <c r="AA96" s="111">
        <v>460.92500000000001</v>
      </c>
      <c r="AB96" s="104">
        <v>7520</v>
      </c>
      <c r="AC96" s="66">
        <f t="shared" si="12"/>
        <v>8675.4582727272718</v>
      </c>
      <c r="AD96" s="19" t="s">
        <v>39</v>
      </c>
      <c r="AE96" s="19"/>
      <c r="AF96" s="17"/>
      <c r="AG96" s="60"/>
      <c r="AH96" s="60"/>
      <c r="AI96" s="60"/>
      <c r="AJ96" s="61"/>
      <c r="AK96" s="17"/>
      <c r="AL96" s="60"/>
      <c r="AM96" s="60"/>
      <c r="AN96" s="60"/>
      <c r="AO96" s="61"/>
      <c r="AP96" s="19"/>
    </row>
    <row r="97" spans="1:42" s="30" customFormat="1" ht="40.5" x14ac:dyDescent="0.35">
      <c r="A97" s="17">
        <v>82</v>
      </c>
      <c r="B97" s="92" t="s">
        <v>143</v>
      </c>
      <c r="C97" s="19" t="s">
        <v>76</v>
      </c>
      <c r="D97" s="19" t="s">
        <v>259</v>
      </c>
      <c r="E97" s="17" t="s">
        <v>11</v>
      </c>
      <c r="F97" s="17" t="s">
        <v>12</v>
      </c>
      <c r="G97" s="20" t="s">
        <v>16</v>
      </c>
      <c r="H97" s="17">
        <v>8430</v>
      </c>
      <c r="I97" s="17">
        <v>2010</v>
      </c>
      <c r="J97" s="85">
        <v>1</v>
      </c>
      <c r="K97" s="60" t="s">
        <v>17</v>
      </c>
      <c r="L97" s="59">
        <v>9</v>
      </c>
      <c r="M97" s="59">
        <v>10</v>
      </c>
      <c r="N97" s="66">
        <v>70</v>
      </c>
      <c r="O97" s="59">
        <v>1540</v>
      </c>
      <c r="P97" s="80">
        <f t="shared" si="13"/>
        <v>154</v>
      </c>
      <c r="Q97" s="59">
        <v>22.001727272727273</v>
      </c>
      <c r="R97" s="80">
        <f t="shared" si="9"/>
        <v>142.86835891381347</v>
      </c>
      <c r="S97" s="59"/>
      <c r="T97" s="59"/>
      <c r="U97" s="81">
        <f t="shared" si="10"/>
        <v>22.001727272727273</v>
      </c>
      <c r="V97" s="81">
        <f t="shared" si="8"/>
        <v>264.0207272727273</v>
      </c>
      <c r="W97" s="59">
        <v>140</v>
      </c>
      <c r="X97" s="59">
        <v>0</v>
      </c>
      <c r="Y97" s="112"/>
      <c r="Z97" s="66">
        <f t="shared" si="11"/>
        <v>404.0207272727273</v>
      </c>
      <c r="AA97" s="111">
        <v>14.377000000000001</v>
      </c>
      <c r="AB97" s="104">
        <v>7520</v>
      </c>
      <c r="AC97" s="66">
        <f t="shared" si="12"/>
        <v>7938.397727272727</v>
      </c>
      <c r="AD97" s="19" t="s">
        <v>39</v>
      </c>
      <c r="AE97" s="19"/>
      <c r="AF97" s="17"/>
      <c r="AG97" s="60"/>
      <c r="AH97" s="60"/>
      <c r="AI97" s="60"/>
      <c r="AJ97" s="61"/>
      <c r="AK97" s="17"/>
      <c r="AL97" s="60"/>
      <c r="AM97" s="60"/>
      <c r="AN97" s="60"/>
      <c r="AO97" s="61"/>
      <c r="AP97" s="19"/>
    </row>
    <row r="98" spans="1:42" s="30" customFormat="1" ht="40.5" x14ac:dyDescent="0.35">
      <c r="A98" s="17">
        <v>83</v>
      </c>
      <c r="B98" s="92" t="s">
        <v>135</v>
      </c>
      <c r="C98" s="19" t="s">
        <v>76</v>
      </c>
      <c r="D98" s="19" t="s">
        <v>260</v>
      </c>
      <c r="E98" s="91" t="s">
        <v>11</v>
      </c>
      <c r="F98" s="17" t="s">
        <v>12</v>
      </c>
      <c r="G98" s="20" t="s">
        <v>64</v>
      </c>
      <c r="H98" s="17">
        <v>12000</v>
      </c>
      <c r="I98" s="17">
        <v>2010</v>
      </c>
      <c r="J98" s="85">
        <v>0</v>
      </c>
      <c r="K98" s="60" t="s">
        <v>17</v>
      </c>
      <c r="L98" s="59">
        <v>13</v>
      </c>
      <c r="M98" s="59">
        <v>14</v>
      </c>
      <c r="N98" s="66">
        <v>60</v>
      </c>
      <c r="O98" s="59">
        <v>1320</v>
      </c>
      <c r="P98" s="80">
        <f t="shared" si="13"/>
        <v>184.8</v>
      </c>
      <c r="Q98" s="59">
        <v>47.110990909090908</v>
      </c>
      <c r="R98" s="80">
        <f t="shared" si="9"/>
        <v>254.92960448642265</v>
      </c>
      <c r="S98" s="59"/>
      <c r="T98" s="59"/>
      <c r="U98" s="81">
        <f t="shared" si="10"/>
        <v>47.110990909090908</v>
      </c>
      <c r="V98" s="81">
        <f t="shared" si="8"/>
        <v>565.33189090909093</v>
      </c>
      <c r="W98" s="59">
        <v>162</v>
      </c>
      <c r="X98" s="59">
        <v>0</v>
      </c>
      <c r="Y98" s="112"/>
      <c r="Z98" s="66">
        <f t="shared" si="11"/>
        <v>727.33189090909093</v>
      </c>
      <c r="AA98" s="111">
        <v>509.37909999999999</v>
      </c>
      <c r="AB98" s="104">
        <v>9675</v>
      </c>
      <c r="AC98" s="66">
        <f t="shared" si="12"/>
        <v>10911.71099090909</v>
      </c>
      <c r="AD98" s="19" t="s">
        <v>39</v>
      </c>
      <c r="AE98" s="19"/>
      <c r="AF98" s="17"/>
      <c r="AG98" s="60"/>
      <c r="AH98" s="60"/>
      <c r="AI98" s="60"/>
      <c r="AJ98" s="61"/>
      <c r="AK98" s="17"/>
      <c r="AL98" s="60"/>
      <c r="AM98" s="60"/>
      <c r="AN98" s="60"/>
      <c r="AO98" s="61"/>
      <c r="AP98" s="19"/>
    </row>
    <row r="99" spans="1:42" s="30" customFormat="1" ht="40.5" x14ac:dyDescent="0.35">
      <c r="A99" s="17">
        <v>84</v>
      </c>
      <c r="B99" s="92" t="s">
        <v>130</v>
      </c>
      <c r="C99" s="19" t="s">
        <v>76</v>
      </c>
      <c r="D99" s="19" t="s">
        <v>261</v>
      </c>
      <c r="E99" s="17" t="s">
        <v>26</v>
      </c>
      <c r="F99" s="17" t="s">
        <v>21</v>
      </c>
      <c r="G99" s="20" t="s">
        <v>28</v>
      </c>
      <c r="H99" s="17">
        <v>11000</v>
      </c>
      <c r="I99" s="17">
        <v>2011</v>
      </c>
      <c r="J99" s="85">
        <v>0</v>
      </c>
      <c r="K99" s="60" t="s">
        <v>17</v>
      </c>
      <c r="L99" s="59">
        <v>10</v>
      </c>
      <c r="M99" s="59">
        <v>11</v>
      </c>
      <c r="N99" s="66">
        <v>45</v>
      </c>
      <c r="O99" s="59">
        <v>990</v>
      </c>
      <c r="P99" s="80">
        <f t="shared" si="13"/>
        <v>108.9</v>
      </c>
      <c r="Q99" s="59">
        <v>176.22734545454546</v>
      </c>
      <c r="R99" s="80">
        <f t="shared" si="9"/>
        <v>1618.2492695550545</v>
      </c>
      <c r="S99" s="59"/>
      <c r="T99" s="59"/>
      <c r="U99" s="81">
        <f t="shared" si="10"/>
        <v>176.22734545454546</v>
      </c>
      <c r="V99" s="81">
        <f t="shared" si="8"/>
        <v>2114.7281454545455</v>
      </c>
      <c r="W99" s="59">
        <v>0</v>
      </c>
      <c r="X99" s="59">
        <v>33.9</v>
      </c>
      <c r="Y99" s="112"/>
      <c r="Z99" s="66">
        <f t="shared" si="11"/>
        <v>2148.6281454545456</v>
      </c>
      <c r="AA99" s="111">
        <v>788.58600000000001</v>
      </c>
      <c r="AB99" s="104">
        <v>12500</v>
      </c>
      <c r="AC99" s="66">
        <f t="shared" si="12"/>
        <v>15437.214145454545</v>
      </c>
      <c r="AD99" s="19" t="s">
        <v>39</v>
      </c>
      <c r="AE99" s="19"/>
      <c r="AF99" s="17"/>
      <c r="AG99" s="60"/>
      <c r="AH99" s="60"/>
      <c r="AI99" s="60"/>
      <c r="AJ99" s="61"/>
      <c r="AK99" s="17"/>
      <c r="AL99" s="60"/>
      <c r="AM99" s="60"/>
      <c r="AN99" s="60"/>
      <c r="AO99" s="61"/>
      <c r="AP99" s="19"/>
    </row>
    <row r="100" spans="1:42" s="30" customFormat="1" ht="40.5" x14ac:dyDescent="0.35">
      <c r="A100" s="17">
        <v>85</v>
      </c>
      <c r="B100" s="92" t="s">
        <v>144</v>
      </c>
      <c r="C100" s="19" t="s">
        <v>76</v>
      </c>
      <c r="D100" s="19" t="s">
        <v>262</v>
      </c>
      <c r="E100" s="17" t="s">
        <v>19</v>
      </c>
      <c r="F100" s="17" t="s">
        <v>12</v>
      </c>
      <c r="G100" s="20" t="s">
        <v>64</v>
      </c>
      <c r="H100" s="17">
        <v>16500</v>
      </c>
      <c r="I100" s="17">
        <v>2010</v>
      </c>
      <c r="J100" s="85">
        <v>0</v>
      </c>
      <c r="K100" s="60" t="s">
        <v>17</v>
      </c>
      <c r="L100" s="59">
        <v>13</v>
      </c>
      <c r="M100" s="59">
        <v>14</v>
      </c>
      <c r="N100" s="66">
        <v>60</v>
      </c>
      <c r="O100" s="59">
        <v>1320</v>
      </c>
      <c r="P100" s="80">
        <f t="shared" si="13"/>
        <v>184.8</v>
      </c>
      <c r="Q100" s="59">
        <v>46.517454545454541</v>
      </c>
      <c r="R100" s="80">
        <f t="shared" si="9"/>
        <v>251.71782762691851</v>
      </c>
      <c r="S100" s="59"/>
      <c r="T100" s="59"/>
      <c r="U100" s="81">
        <f t="shared" si="10"/>
        <v>46.517454545454541</v>
      </c>
      <c r="V100" s="81">
        <f t="shared" si="8"/>
        <v>558.20945454545449</v>
      </c>
      <c r="W100" s="59">
        <v>159.999</v>
      </c>
      <c r="X100" s="59">
        <v>38.9</v>
      </c>
      <c r="Y100" s="112"/>
      <c r="Z100" s="66">
        <f t="shared" si="11"/>
        <v>757.10845454545449</v>
      </c>
      <c r="AA100" s="111">
        <v>535.59739999999999</v>
      </c>
      <c r="AB100" s="104">
        <v>9750</v>
      </c>
      <c r="AC100" s="66">
        <f t="shared" si="12"/>
        <v>11042.705854545455</v>
      </c>
      <c r="AD100" s="19" t="s">
        <v>39</v>
      </c>
      <c r="AE100" s="19"/>
      <c r="AF100" s="17"/>
      <c r="AG100" s="60"/>
      <c r="AH100" s="60"/>
      <c r="AI100" s="60"/>
      <c r="AJ100" s="61"/>
      <c r="AK100" s="17"/>
      <c r="AL100" s="60"/>
      <c r="AM100" s="60"/>
      <c r="AN100" s="60"/>
      <c r="AO100" s="61"/>
      <c r="AP100" s="19"/>
    </row>
    <row r="101" spans="1:42" s="30" customFormat="1" ht="40.5" x14ac:dyDescent="0.35">
      <c r="A101" s="17">
        <v>86</v>
      </c>
      <c r="B101" s="92" t="s">
        <v>144</v>
      </c>
      <c r="C101" s="19" t="s">
        <v>76</v>
      </c>
      <c r="D101" s="19" t="s">
        <v>263</v>
      </c>
      <c r="E101" s="17" t="s">
        <v>26</v>
      </c>
      <c r="F101" s="17" t="s">
        <v>21</v>
      </c>
      <c r="G101" s="20" t="s">
        <v>28</v>
      </c>
      <c r="H101" s="17">
        <v>12940</v>
      </c>
      <c r="I101" s="17">
        <v>2013</v>
      </c>
      <c r="J101" s="85">
        <v>0</v>
      </c>
      <c r="K101" s="60" t="s">
        <v>17</v>
      </c>
      <c r="L101" s="59">
        <v>10</v>
      </c>
      <c r="M101" s="59">
        <v>11</v>
      </c>
      <c r="N101" s="66">
        <v>45</v>
      </c>
      <c r="O101" s="59">
        <v>990</v>
      </c>
      <c r="P101" s="80">
        <f t="shared" si="13"/>
        <v>108.9</v>
      </c>
      <c r="Q101" s="59">
        <v>82.659272727272722</v>
      </c>
      <c r="R101" s="80">
        <f t="shared" si="9"/>
        <v>759.03831705484583</v>
      </c>
      <c r="S101" s="59"/>
      <c r="T101" s="59"/>
      <c r="U101" s="81">
        <f t="shared" si="10"/>
        <v>82.659272727272722</v>
      </c>
      <c r="V101" s="81">
        <f t="shared" si="8"/>
        <v>991.91127272727272</v>
      </c>
      <c r="W101" s="59">
        <v>151.999</v>
      </c>
      <c r="X101" s="59">
        <v>0</v>
      </c>
      <c r="Y101" s="112"/>
      <c r="Z101" s="66">
        <f t="shared" si="11"/>
        <v>1143.9102727272727</v>
      </c>
      <c r="AA101" s="111">
        <v>165.71899999999999</v>
      </c>
      <c r="AB101" s="104"/>
      <c r="AC101" s="66">
        <f t="shared" si="12"/>
        <v>1309.6292727272728</v>
      </c>
      <c r="AD101" s="19" t="s">
        <v>39</v>
      </c>
      <c r="AE101" s="19"/>
      <c r="AF101" s="17"/>
      <c r="AG101" s="60"/>
      <c r="AH101" s="60"/>
      <c r="AI101" s="60"/>
      <c r="AJ101" s="61"/>
      <c r="AK101" s="17"/>
      <c r="AL101" s="60"/>
      <c r="AM101" s="60"/>
      <c r="AN101" s="60"/>
      <c r="AO101" s="61"/>
      <c r="AP101" s="19"/>
    </row>
    <row r="102" spans="1:42" s="30" customFormat="1" ht="40.5" x14ac:dyDescent="0.35">
      <c r="A102" s="17">
        <v>87</v>
      </c>
      <c r="B102" s="92" t="s">
        <v>190</v>
      </c>
      <c r="C102" s="19" t="s">
        <v>76</v>
      </c>
      <c r="D102" s="19" t="s">
        <v>264</v>
      </c>
      <c r="E102" s="17" t="s">
        <v>19</v>
      </c>
      <c r="F102" s="17" t="s">
        <v>12</v>
      </c>
      <c r="G102" s="20" t="s">
        <v>64</v>
      </c>
      <c r="H102" s="17">
        <v>16500</v>
      </c>
      <c r="I102" s="17">
        <v>2010</v>
      </c>
      <c r="J102" s="85">
        <v>0</v>
      </c>
      <c r="K102" s="60" t="s">
        <v>17</v>
      </c>
      <c r="L102" s="59">
        <v>13</v>
      </c>
      <c r="M102" s="59">
        <v>14</v>
      </c>
      <c r="N102" s="66">
        <v>60</v>
      </c>
      <c r="O102" s="59">
        <v>1320</v>
      </c>
      <c r="P102" s="80">
        <f t="shared" si="13"/>
        <v>184.8</v>
      </c>
      <c r="Q102" s="59">
        <v>46.517454545454541</v>
      </c>
      <c r="R102" s="80">
        <f t="shared" si="9"/>
        <v>251.71782762691851</v>
      </c>
      <c r="S102" s="59"/>
      <c r="T102" s="59"/>
      <c r="U102" s="81">
        <f t="shared" si="10"/>
        <v>46.517454545454541</v>
      </c>
      <c r="V102" s="81">
        <f t="shared" si="8"/>
        <v>558.20945454545449</v>
      </c>
      <c r="W102" s="59">
        <v>323.99900000000002</v>
      </c>
      <c r="X102" s="59">
        <v>0</v>
      </c>
      <c r="Y102" s="112"/>
      <c r="Z102" s="66">
        <f t="shared" si="11"/>
        <v>882.20845454545452</v>
      </c>
      <c r="AA102" s="111">
        <v>678.91084999999998</v>
      </c>
      <c r="AB102" s="104">
        <v>9750</v>
      </c>
      <c r="AC102" s="66">
        <f t="shared" si="12"/>
        <v>11311.119304545455</v>
      </c>
      <c r="AD102" s="19" t="s">
        <v>39</v>
      </c>
      <c r="AE102" s="19"/>
      <c r="AF102" s="17"/>
      <c r="AG102" s="60"/>
      <c r="AH102" s="60"/>
      <c r="AI102" s="60"/>
      <c r="AJ102" s="61"/>
      <c r="AK102" s="17"/>
      <c r="AL102" s="60"/>
      <c r="AM102" s="60"/>
      <c r="AN102" s="60"/>
      <c r="AO102" s="61"/>
      <c r="AP102" s="19"/>
    </row>
    <row r="103" spans="1:42" s="30" customFormat="1" ht="40.5" x14ac:dyDescent="0.35">
      <c r="A103" s="17">
        <v>88</v>
      </c>
      <c r="B103" s="92" t="s">
        <v>130</v>
      </c>
      <c r="C103" s="19" t="s">
        <v>76</v>
      </c>
      <c r="D103" s="19" t="s">
        <v>265</v>
      </c>
      <c r="E103" s="17" t="s">
        <v>26</v>
      </c>
      <c r="F103" s="17" t="s">
        <v>21</v>
      </c>
      <c r="G103" s="20" t="s">
        <v>28</v>
      </c>
      <c r="H103" s="17">
        <v>12940</v>
      </c>
      <c r="I103" s="17">
        <v>2013</v>
      </c>
      <c r="J103" s="85">
        <v>0</v>
      </c>
      <c r="K103" s="60" t="s">
        <v>17</v>
      </c>
      <c r="L103" s="59">
        <v>10</v>
      </c>
      <c r="M103" s="59">
        <v>11</v>
      </c>
      <c r="N103" s="66">
        <v>45</v>
      </c>
      <c r="O103" s="59">
        <v>990</v>
      </c>
      <c r="P103" s="80">
        <f t="shared" si="13"/>
        <v>108.9</v>
      </c>
      <c r="Q103" s="59">
        <v>161.44338181818182</v>
      </c>
      <c r="R103" s="80">
        <f t="shared" si="9"/>
        <v>1482.492027715168</v>
      </c>
      <c r="S103" s="59"/>
      <c r="T103" s="59"/>
      <c r="U103" s="81">
        <f t="shared" si="10"/>
        <v>161.44338181818182</v>
      </c>
      <c r="V103" s="81">
        <f t="shared" si="8"/>
        <v>1937.3205818181818</v>
      </c>
      <c r="W103" s="59">
        <v>151.56</v>
      </c>
      <c r="X103" s="59">
        <v>38.9</v>
      </c>
      <c r="Y103" s="112"/>
      <c r="Z103" s="66">
        <f t="shared" si="11"/>
        <v>2127.7805818181819</v>
      </c>
      <c r="AA103" s="111">
        <v>228.44300000000001</v>
      </c>
      <c r="AB103" s="104"/>
      <c r="AC103" s="66">
        <f t="shared" si="12"/>
        <v>2356.2235818181821</v>
      </c>
      <c r="AD103" s="19" t="s">
        <v>39</v>
      </c>
      <c r="AE103" s="19"/>
      <c r="AF103" s="17"/>
      <c r="AG103" s="60"/>
      <c r="AH103" s="60"/>
      <c r="AI103" s="60"/>
      <c r="AJ103" s="61"/>
      <c r="AK103" s="17"/>
      <c r="AL103" s="60"/>
      <c r="AM103" s="60"/>
      <c r="AN103" s="60"/>
      <c r="AO103" s="61"/>
      <c r="AP103" s="19"/>
    </row>
    <row r="104" spans="1:42" s="30" customFormat="1" ht="40.5" x14ac:dyDescent="0.35">
      <c r="A104" s="17">
        <v>89</v>
      </c>
      <c r="B104" s="92" t="s">
        <v>233</v>
      </c>
      <c r="C104" s="19" t="s">
        <v>76</v>
      </c>
      <c r="D104" s="19" t="s">
        <v>267</v>
      </c>
      <c r="E104" s="17" t="s">
        <v>26</v>
      </c>
      <c r="F104" s="17" t="s">
        <v>21</v>
      </c>
      <c r="G104" s="20" t="s">
        <v>28</v>
      </c>
      <c r="H104" s="17">
        <v>11000</v>
      </c>
      <c r="I104" s="17">
        <v>2011</v>
      </c>
      <c r="J104" s="85">
        <v>0</v>
      </c>
      <c r="K104" s="60" t="s">
        <v>20</v>
      </c>
      <c r="L104" s="59">
        <v>10</v>
      </c>
      <c r="M104" s="59">
        <v>11</v>
      </c>
      <c r="N104" s="66">
        <v>60</v>
      </c>
      <c r="O104" s="59">
        <v>1320</v>
      </c>
      <c r="P104" s="80">
        <f t="shared" si="13"/>
        <v>145.19999999999999</v>
      </c>
      <c r="Q104" s="59">
        <v>82.659272727272722</v>
      </c>
      <c r="R104" s="80">
        <f t="shared" si="9"/>
        <v>569.27873779113452</v>
      </c>
      <c r="S104" s="59"/>
      <c r="T104" s="59"/>
      <c r="U104" s="81">
        <f t="shared" si="10"/>
        <v>82.659272727272722</v>
      </c>
      <c r="V104" s="81">
        <f t="shared" si="8"/>
        <v>991.91127272727272</v>
      </c>
      <c r="W104" s="59">
        <v>107.19199999999999</v>
      </c>
      <c r="X104" s="59">
        <v>0</v>
      </c>
      <c r="Y104" s="112"/>
      <c r="Z104" s="66">
        <f t="shared" si="11"/>
        <v>1099.1032727272727</v>
      </c>
      <c r="AA104" s="111">
        <v>85.66</v>
      </c>
      <c r="AB104" s="104">
        <v>12500</v>
      </c>
      <c r="AC104" s="66">
        <f t="shared" si="12"/>
        <v>13684.763272727272</v>
      </c>
      <c r="AD104" s="19" t="s">
        <v>39</v>
      </c>
      <c r="AE104" s="19"/>
      <c r="AF104" s="17"/>
      <c r="AG104" s="60"/>
      <c r="AH104" s="60"/>
      <c r="AI104" s="60"/>
      <c r="AJ104" s="61"/>
      <c r="AK104" s="17"/>
      <c r="AL104" s="60"/>
      <c r="AM104" s="60"/>
      <c r="AN104" s="60"/>
      <c r="AO104" s="61"/>
      <c r="AP104" s="19"/>
    </row>
    <row r="105" spans="1:42" s="30" customFormat="1" ht="40.5" x14ac:dyDescent="0.35">
      <c r="A105" s="17">
        <v>90</v>
      </c>
      <c r="B105" s="92" t="s">
        <v>243</v>
      </c>
      <c r="C105" s="19" t="s">
        <v>76</v>
      </c>
      <c r="D105" s="19" t="s">
        <v>266</v>
      </c>
      <c r="E105" s="17" t="s">
        <v>26</v>
      </c>
      <c r="F105" s="17" t="s">
        <v>21</v>
      </c>
      <c r="G105" s="20" t="s">
        <v>28</v>
      </c>
      <c r="H105" s="17">
        <v>16480</v>
      </c>
      <c r="I105" s="17">
        <v>2015</v>
      </c>
      <c r="J105" s="85">
        <v>0</v>
      </c>
      <c r="K105" s="60" t="s">
        <v>20</v>
      </c>
      <c r="L105" s="59">
        <v>10</v>
      </c>
      <c r="M105" s="59">
        <v>11</v>
      </c>
      <c r="N105" s="66">
        <v>45</v>
      </c>
      <c r="O105" s="59">
        <v>990</v>
      </c>
      <c r="P105" s="80">
        <f t="shared" si="13"/>
        <v>108.9</v>
      </c>
      <c r="Q105" s="59">
        <v>67.828363636363633</v>
      </c>
      <c r="R105" s="80">
        <f t="shared" si="9"/>
        <v>622.84998747808663</v>
      </c>
      <c r="S105" s="59"/>
      <c r="T105" s="59"/>
      <c r="U105" s="81">
        <f t="shared" si="10"/>
        <v>67.828363636363633</v>
      </c>
      <c r="V105" s="81">
        <f t="shared" si="8"/>
        <v>813.9403636363636</v>
      </c>
      <c r="W105" s="59">
        <v>107.19199999999999</v>
      </c>
      <c r="X105" s="59">
        <v>0</v>
      </c>
      <c r="Y105" s="112"/>
      <c r="Z105" s="66">
        <f t="shared" si="11"/>
        <v>921.13236363636361</v>
      </c>
      <c r="AA105" s="111">
        <v>36.198</v>
      </c>
      <c r="AB105" s="104"/>
      <c r="AC105" s="66">
        <f t="shared" si="12"/>
        <v>957.33036363636359</v>
      </c>
      <c r="AD105" s="19" t="s">
        <v>39</v>
      </c>
      <c r="AE105" s="19"/>
      <c r="AF105" s="17"/>
      <c r="AG105" s="60"/>
      <c r="AH105" s="60"/>
      <c r="AI105" s="60"/>
      <c r="AJ105" s="61"/>
      <c r="AK105" s="17"/>
      <c r="AL105" s="60"/>
      <c r="AM105" s="60"/>
      <c r="AN105" s="60"/>
      <c r="AO105" s="61"/>
      <c r="AP105" s="19"/>
    </row>
    <row r="106" spans="1:42" s="30" customFormat="1" ht="40.5" x14ac:dyDescent="0.35">
      <c r="A106" s="17">
        <v>91</v>
      </c>
      <c r="B106" s="92" t="s">
        <v>190</v>
      </c>
      <c r="C106" s="19" t="s">
        <v>76</v>
      </c>
      <c r="D106" s="19" t="s">
        <v>269</v>
      </c>
      <c r="E106" s="17" t="s">
        <v>19</v>
      </c>
      <c r="F106" s="17" t="s">
        <v>12</v>
      </c>
      <c r="G106" s="20" t="s">
        <v>64</v>
      </c>
      <c r="H106" s="17">
        <v>6192</v>
      </c>
      <c r="I106" s="17">
        <v>2015</v>
      </c>
      <c r="J106" s="85">
        <v>0</v>
      </c>
      <c r="K106" s="60" t="s">
        <v>20</v>
      </c>
      <c r="L106" s="59">
        <v>15</v>
      </c>
      <c r="M106" s="59">
        <v>16</v>
      </c>
      <c r="N106" s="66">
        <v>45</v>
      </c>
      <c r="O106" s="59">
        <v>990</v>
      </c>
      <c r="P106" s="80">
        <f t="shared" si="13"/>
        <v>158.4</v>
      </c>
      <c r="Q106" s="59">
        <v>52.177300000000002</v>
      </c>
      <c r="R106" s="80">
        <f t="shared" si="9"/>
        <v>329.40214646464648</v>
      </c>
      <c r="S106" s="59"/>
      <c r="T106" s="59"/>
      <c r="U106" s="81">
        <f t="shared" si="10"/>
        <v>52.177300000000002</v>
      </c>
      <c r="V106" s="81">
        <f t="shared" si="8"/>
        <v>626.12760000000003</v>
      </c>
      <c r="W106" s="59">
        <v>0</v>
      </c>
      <c r="X106" s="59">
        <v>0</v>
      </c>
      <c r="Y106" s="112"/>
      <c r="Z106" s="66">
        <f t="shared" si="11"/>
        <v>626.12760000000003</v>
      </c>
      <c r="AA106" s="111">
        <v>602.66565999999989</v>
      </c>
      <c r="AB106" s="104"/>
      <c r="AC106" s="66">
        <f t="shared" si="12"/>
        <v>1228.7932599999999</v>
      </c>
      <c r="AD106" s="19" t="s">
        <v>39</v>
      </c>
      <c r="AE106" s="19"/>
      <c r="AF106" s="17"/>
      <c r="AG106" s="60"/>
      <c r="AH106" s="60"/>
      <c r="AI106" s="60"/>
      <c r="AJ106" s="61"/>
      <c r="AK106" s="17"/>
      <c r="AL106" s="60"/>
      <c r="AM106" s="60"/>
      <c r="AN106" s="60"/>
      <c r="AO106" s="61"/>
      <c r="AP106" s="19"/>
    </row>
    <row r="107" spans="1:42" s="30" customFormat="1" ht="40.5" x14ac:dyDescent="0.35">
      <c r="A107" s="17">
        <v>92</v>
      </c>
      <c r="B107" s="92" t="s">
        <v>233</v>
      </c>
      <c r="C107" s="19" t="s">
        <v>76</v>
      </c>
      <c r="D107" s="19" t="s">
        <v>270</v>
      </c>
      <c r="E107" s="17" t="s">
        <v>19</v>
      </c>
      <c r="F107" s="17" t="s">
        <v>12</v>
      </c>
      <c r="G107" s="20" t="s">
        <v>64</v>
      </c>
      <c r="H107" s="17">
        <v>6192</v>
      </c>
      <c r="I107" s="17">
        <v>2015</v>
      </c>
      <c r="J107" s="85">
        <v>0</v>
      </c>
      <c r="K107" s="60" t="s">
        <v>20</v>
      </c>
      <c r="L107" s="59">
        <v>15</v>
      </c>
      <c r="M107" s="59">
        <v>16</v>
      </c>
      <c r="N107" s="66">
        <v>0</v>
      </c>
      <c r="O107" s="59">
        <v>0</v>
      </c>
      <c r="P107" s="80">
        <f t="shared" si="13"/>
        <v>0</v>
      </c>
      <c r="Q107" s="59">
        <v>0</v>
      </c>
      <c r="R107" s="80" t="e">
        <f t="shared" si="9"/>
        <v>#DIV/0!</v>
      </c>
      <c r="S107" s="59"/>
      <c r="T107" s="59"/>
      <c r="U107" s="81">
        <f t="shared" si="10"/>
        <v>0</v>
      </c>
      <c r="V107" s="81">
        <f t="shared" si="8"/>
        <v>0</v>
      </c>
      <c r="W107" s="59">
        <v>0</v>
      </c>
      <c r="X107" s="59">
        <v>0</v>
      </c>
      <c r="Y107" s="112"/>
      <c r="Z107" s="66">
        <f t="shared" si="11"/>
        <v>0</v>
      </c>
      <c r="AA107" s="111">
        <v>0</v>
      </c>
      <c r="AB107" s="104"/>
      <c r="AC107" s="66">
        <f t="shared" si="12"/>
        <v>0</v>
      </c>
      <c r="AD107" s="19" t="s">
        <v>39</v>
      </c>
      <c r="AE107" s="19"/>
      <c r="AF107" s="17"/>
      <c r="AG107" s="60"/>
      <c r="AH107" s="60"/>
      <c r="AI107" s="60"/>
      <c r="AJ107" s="61"/>
      <c r="AK107" s="17"/>
      <c r="AL107" s="60"/>
      <c r="AM107" s="60"/>
      <c r="AN107" s="60"/>
      <c r="AO107" s="61"/>
      <c r="AP107" s="19"/>
    </row>
    <row r="108" spans="1:42" s="30" customFormat="1" ht="40.5" x14ac:dyDescent="0.35">
      <c r="A108" s="17">
        <v>93</v>
      </c>
      <c r="B108" s="92" t="s">
        <v>140</v>
      </c>
      <c r="C108" s="19" t="s">
        <v>76</v>
      </c>
      <c r="D108" s="19" t="s">
        <v>271</v>
      </c>
      <c r="E108" s="17" t="s">
        <v>11</v>
      </c>
      <c r="F108" s="17" t="s">
        <v>12</v>
      </c>
      <c r="G108" s="20" t="s">
        <v>16</v>
      </c>
      <c r="H108" s="17">
        <v>5280</v>
      </c>
      <c r="I108" s="17">
        <v>2015</v>
      </c>
      <c r="J108" s="85">
        <v>1</v>
      </c>
      <c r="K108" s="60" t="s">
        <v>17</v>
      </c>
      <c r="L108" s="59">
        <v>8</v>
      </c>
      <c r="M108" s="59">
        <v>9</v>
      </c>
      <c r="N108" s="66">
        <v>65</v>
      </c>
      <c r="O108" s="59">
        <v>1430</v>
      </c>
      <c r="P108" s="80">
        <f t="shared" si="13"/>
        <v>128.69999999999999</v>
      </c>
      <c r="Q108" s="59">
        <v>0</v>
      </c>
      <c r="R108" s="80">
        <f t="shared" si="9"/>
        <v>0</v>
      </c>
      <c r="S108" s="59"/>
      <c r="T108" s="59"/>
      <c r="U108" s="81">
        <f t="shared" si="10"/>
        <v>0</v>
      </c>
      <c r="V108" s="81">
        <f t="shared" si="8"/>
        <v>0</v>
      </c>
      <c r="W108" s="59">
        <v>0</v>
      </c>
      <c r="X108" s="59">
        <v>0</v>
      </c>
      <c r="Y108" s="112"/>
      <c r="Z108" s="66">
        <f t="shared" si="11"/>
        <v>0</v>
      </c>
      <c r="AA108" s="111">
        <v>0</v>
      </c>
      <c r="AB108" s="104"/>
      <c r="AC108" s="66">
        <f t="shared" si="12"/>
        <v>0</v>
      </c>
      <c r="AD108" s="19" t="s">
        <v>39</v>
      </c>
      <c r="AE108" s="19"/>
      <c r="AF108" s="17"/>
      <c r="AG108" s="60"/>
      <c r="AH108" s="60"/>
      <c r="AI108" s="60"/>
      <c r="AJ108" s="61"/>
      <c r="AK108" s="17"/>
      <c r="AL108" s="60"/>
      <c r="AM108" s="60"/>
      <c r="AN108" s="60"/>
      <c r="AO108" s="61"/>
      <c r="AP108" s="19"/>
    </row>
    <row r="109" spans="1:42" s="30" customFormat="1" ht="40.5" x14ac:dyDescent="0.35">
      <c r="A109" s="17">
        <v>94</v>
      </c>
      <c r="B109" s="92" t="s">
        <v>140</v>
      </c>
      <c r="C109" s="19" t="s">
        <v>76</v>
      </c>
      <c r="D109" s="19" t="s">
        <v>272</v>
      </c>
      <c r="E109" s="17" t="s">
        <v>11</v>
      </c>
      <c r="F109" s="17" t="s">
        <v>12</v>
      </c>
      <c r="G109" s="20" t="s">
        <v>16</v>
      </c>
      <c r="H109" s="17">
        <v>5280</v>
      </c>
      <c r="I109" s="17">
        <v>2015</v>
      </c>
      <c r="J109" s="85">
        <v>1</v>
      </c>
      <c r="K109" s="60" t="s">
        <v>17</v>
      </c>
      <c r="L109" s="59">
        <v>8</v>
      </c>
      <c r="M109" s="59">
        <v>9</v>
      </c>
      <c r="N109" s="66">
        <v>65</v>
      </c>
      <c r="O109" s="59">
        <v>1430</v>
      </c>
      <c r="P109" s="80">
        <f t="shared" si="13"/>
        <v>128.69999999999999</v>
      </c>
      <c r="Q109" s="59">
        <v>40.315127272727267</v>
      </c>
      <c r="R109" s="80">
        <f t="shared" si="9"/>
        <v>313.24885215794302</v>
      </c>
      <c r="S109" s="59"/>
      <c r="T109" s="59"/>
      <c r="U109" s="81">
        <f t="shared" si="10"/>
        <v>40.315127272727267</v>
      </c>
      <c r="V109" s="81">
        <f t="shared" si="8"/>
        <v>483.7815272727272</v>
      </c>
      <c r="W109" s="59">
        <v>0</v>
      </c>
      <c r="X109" s="59">
        <v>0</v>
      </c>
      <c r="Y109" s="112"/>
      <c r="Z109" s="66">
        <f t="shared" si="11"/>
        <v>483.7815272727272</v>
      </c>
      <c r="AA109" s="111">
        <v>20.58</v>
      </c>
      <c r="AB109" s="104"/>
      <c r="AC109" s="66">
        <f t="shared" si="12"/>
        <v>504.36152727272719</v>
      </c>
      <c r="AD109" s="19" t="s">
        <v>39</v>
      </c>
      <c r="AE109" s="19"/>
      <c r="AF109" s="17"/>
      <c r="AG109" s="60"/>
      <c r="AH109" s="60"/>
      <c r="AI109" s="60"/>
      <c r="AJ109" s="61"/>
      <c r="AK109" s="17"/>
      <c r="AL109" s="60"/>
      <c r="AM109" s="60"/>
      <c r="AN109" s="60"/>
      <c r="AO109" s="61"/>
      <c r="AP109" s="19"/>
    </row>
    <row r="110" spans="1:42" s="30" customFormat="1" ht="40.5" x14ac:dyDescent="0.35">
      <c r="A110" s="17">
        <v>95</v>
      </c>
      <c r="B110" s="92" t="s">
        <v>135</v>
      </c>
      <c r="C110" s="19" t="s">
        <v>76</v>
      </c>
      <c r="D110" s="19" t="s">
        <v>273</v>
      </c>
      <c r="E110" s="17" t="s">
        <v>11</v>
      </c>
      <c r="F110" s="17" t="s">
        <v>12</v>
      </c>
      <c r="G110" s="20" t="s">
        <v>16</v>
      </c>
      <c r="H110" s="17">
        <v>8430</v>
      </c>
      <c r="I110" s="17">
        <v>2011</v>
      </c>
      <c r="J110" s="85">
        <v>1</v>
      </c>
      <c r="K110" s="60" t="s">
        <v>17</v>
      </c>
      <c r="L110" s="59">
        <v>9</v>
      </c>
      <c r="M110" s="59">
        <v>10</v>
      </c>
      <c r="N110" s="66">
        <v>81</v>
      </c>
      <c r="O110" s="59">
        <v>1780</v>
      </c>
      <c r="P110" s="80">
        <f t="shared" si="13"/>
        <v>178</v>
      </c>
      <c r="Q110" s="59">
        <v>73.388331818181825</v>
      </c>
      <c r="R110" s="80">
        <f t="shared" si="9"/>
        <v>412.29399897854961</v>
      </c>
      <c r="S110" s="59"/>
      <c r="T110" s="59"/>
      <c r="U110" s="81">
        <f t="shared" si="10"/>
        <v>73.388331818181825</v>
      </c>
      <c r="V110" s="81">
        <f t="shared" si="8"/>
        <v>880.6599818181819</v>
      </c>
      <c r="W110" s="59">
        <v>0</v>
      </c>
      <c r="X110" s="59">
        <v>33</v>
      </c>
      <c r="Y110" s="112"/>
      <c r="Z110" s="66">
        <f t="shared" si="11"/>
        <v>913.6599818181819</v>
      </c>
      <c r="AA110" s="111">
        <v>518.91696000000002</v>
      </c>
      <c r="AB110" s="104">
        <v>7520</v>
      </c>
      <c r="AC110" s="66">
        <f t="shared" si="12"/>
        <v>8952.5769418181826</v>
      </c>
      <c r="AD110" s="19" t="s">
        <v>39</v>
      </c>
      <c r="AE110" s="19"/>
      <c r="AF110" s="17"/>
      <c r="AG110" s="60"/>
      <c r="AH110" s="60"/>
      <c r="AI110" s="60"/>
      <c r="AJ110" s="61"/>
      <c r="AK110" s="17"/>
      <c r="AL110" s="60"/>
      <c r="AM110" s="60"/>
      <c r="AN110" s="60"/>
      <c r="AO110" s="61"/>
      <c r="AP110" s="19"/>
    </row>
    <row r="111" spans="1:42" s="30" customFormat="1" ht="40.5" x14ac:dyDescent="0.35">
      <c r="A111" s="17">
        <v>96</v>
      </c>
      <c r="B111" s="92" t="s">
        <v>130</v>
      </c>
      <c r="C111" s="19" t="s">
        <v>76</v>
      </c>
      <c r="D111" s="19" t="s">
        <v>275</v>
      </c>
      <c r="E111" s="97" t="s">
        <v>51</v>
      </c>
      <c r="F111" s="17" t="s">
        <v>21</v>
      </c>
      <c r="G111" s="20" t="s">
        <v>64</v>
      </c>
      <c r="H111" s="17">
        <v>12369</v>
      </c>
      <c r="I111" s="17">
        <v>2015</v>
      </c>
      <c r="J111" s="85">
        <v>0</v>
      </c>
      <c r="K111" s="60" t="s">
        <v>17</v>
      </c>
      <c r="L111" s="59">
        <v>17</v>
      </c>
      <c r="M111" s="59">
        <v>18</v>
      </c>
      <c r="N111" s="66">
        <v>55</v>
      </c>
      <c r="O111" s="59">
        <v>1210</v>
      </c>
      <c r="P111" s="80">
        <f t="shared" si="13"/>
        <v>217.8</v>
      </c>
      <c r="Q111" s="59">
        <v>123.7514181818182</v>
      </c>
      <c r="R111" s="80">
        <f t="shared" si="9"/>
        <v>568.18832957675932</v>
      </c>
      <c r="S111" s="59"/>
      <c r="T111" s="59"/>
      <c r="U111" s="81">
        <f t="shared" si="10"/>
        <v>123.7514181818182</v>
      </c>
      <c r="V111" s="81">
        <f t="shared" si="8"/>
        <v>1485.0170181818185</v>
      </c>
      <c r="W111" s="59">
        <v>457.8</v>
      </c>
      <c r="X111" s="59">
        <v>33.9</v>
      </c>
      <c r="Y111" s="112"/>
      <c r="Z111" s="66">
        <f t="shared" si="11"/>
        <v>1976.7170181818185</v>
      </c>
      <c r="AA111" s="111">
        <v>866.90098</v>
      </c>
      <c r="AB111" s="104">
        <v>12900</v>
      </c>
      <c r="AC111" s="66">
        <f t="shared" si="12"/>
        <v>15743.617998181819</v>
      </c>
      <c r="AD111" s="19" t="s">
        <v>39</v>
      </c>
      <c r="AE111" s="19"/>
      <c r="AF111" s="17"/>
      <c r="AG111" s="60"/>
      <c r="AH111" s="60"/>
      <c r="AI111" s="60"/>
      <c r="AJ111" s="61"/>
      <c r="AK111" s="17"/>
      <c r="AL111" s="60"/>
      <c r="AM111" s="60"/>
      <c r="AN111" s="60"/>
      <c r="AO111" s="61"/>
      <c r="AP111" s="19"/>
    </row>
    <row r="112" spans="1:42" s="30" customFormat="1" ht="40.5" x14ac:dyDescent="0.35">
      <c r="A112" s="17">
        <v>97</v>
      </c>
      <c r="B112" s="92" t="s">
        <v>130</v>
      </c>
      <c r="C112" s="19" t="s">
        <v>76</v>
      </c>
      <c r="D112" s="19" t="s">
        <v>276</v>
      </c>
      <c r="E112" s="97" t="s">
        <v>51</v>
      </c>
      <c r="F112" s="17" t="s">
        <v>21</v>
      </c>
      <c r="G112" s="20" t="s">
        <v>64</v>
      </c>
      <c r="H112" s="17">
        <v>12369</v>
      </c>
      <c r="I112" s="17">
        <v>2015</v>
      </c>
      <c r="J112" s="85">
        <v>0</v>
      </c>
      <c r="K112" s="60" t="s">
        <v>17</v>
      </c>
      <c r="L112" s="59">
        <v>17</v>
      </c>
      <c r="M112" s="59">
        <v>18</v>
      </c>
      <c r="N112" s="66">
        <v>55</v>
      </c>
      <c r="O112" s="59">
        <v>1210</v>
      </c>
      <c r="P112" s="80">
        <f t="shared" si="13"/>
        <v>217.8</v>
      </c>
      <c r="Q112" s="59">
        <v>124.99869090909091</v>
      </c>
      <c r="R112" s="80">
        <f t="shared" si="9"/>
        <v>573.91501794807584</v>
      </c>
      <c r="S112" s="59"/>
      <c r="T112" s="59"/>
      <c r="U112" s="81">
        <f t="shared" si="10"/>
        <v>124.99869090909091</v>
      </c>
      <c r="V112" s="81">
        <f t="shared" si="8"/>
        <v>1499.984290909091</v>
      </c>
      <c r="W112" s="59">
        <v>457.8</v>
      </c>
      <c r="X112" s="59">
        <v>33.9</v>
      </c>
      <c r="Y112" s="112"/>
      <c r="Z112" s="66">
        <f t="shared" si="11"/>
        <v>1991.684290909091</v>
      </c>
      <c r="AA112" s="111">
        <v>569.97259999999994</v>
      </c>
      <c r="AB112" s="104">
        <v>12900</v>
      </c>
      <c r="AC112" s="66">
        <f t="shared" si="12"/>
        <v>15461.656890909091</v>
      </c>
      <c r="AD112" s="19" t="s">
        <v>39</v>
      </c>
      <c r="AE112" s="19"/>
      <c r="AF112" s="17"/>
      <c r="AG112" s="60"/>
      <c r="AH112" s="60"/>
      <c r="AI112" s="60"/>
      <c r="AJ112" s="61"/>
      <c r="AK112" s="17"/>
      <c r="AL112" s="60"/>
      <c r="AM112" s="60"/>
      <c r="AN112" s="60"/>
      <c r="AO112" s="61"/>
      <c r="AP112" s="19"/>
    </row>
    <row r="113" spans="1:42" s="30" customFormat="1" ht="40.5" x14ac:dyDescent="0.35">
      <c r="A113" s="17">
        <v>98</v>
      </c>
      <c r="B113" s="92" t="s">
        <v>130</v>
      </c>
      <c r="C113" s="19" t="s">
        <v>76</v>
      </c>
      <c r="D113" s="19" t="s">
        <v>277</v>
      </c>
      <c r="E113" s="97" t="s">
        <v>51</v>
      </c>
      <c r="F113" s="17" t="s">
        <v>21</v>
      </c>
      <c r="G113" s="20" t="s">
        <v>64</v>
      </c>
      <c r="H113" s="17">
        <v>12369</v>
      </c>
      <c r="I113" s="17">
        <v>2015</v>
      </c>
      <c r="J113" s="85">
        <v>0</v>
      </c>
      <c r="K113" s="60" t="s">
        <v>17</v>
      </c>
      <c r="L113" s="59">
        <v>17</v>
      </c>
      <c r="M113" s="59">
        <v>18</v>
      </c>
      <c r="N113" s="66">
        <v>55</v>
      </c>
      <c r="O113" s="59">
        <v>1210</v>
      </c>
      <c r="P113" s="80">
        <f t="shared" si="13"/>
        <v>217.8</v>
      </c>
      <c r="Q113" s="59">
        <v>133.25330909090908</v>
      </c>
      <c r="R113" s="80">
        <f t="shared" si="9"/>
        <v>611.81500960013352</v>
      </c>
      <c r="S113" s="59"/>
      <c r="T113" s="59"/>
      <c r="U113" s="81">
        <f t="shared" si="10"/>
        <v>133.25330909090908</v>
      </c>
      <c r="V113" s="81">
        <f t="shared" si="8"/>
        <v>1599.0397090909091</v>
      </c>
      <c r="W113" s="59">
        <v>457.8</v>
      </c>
      <c r="X113" s="59">
        <v>33.9</v>
      </c>
      <c r="Y113" s="112"/>
      <c r="Z113" s="66">
        <f t="shared" si="11"/>
        <v>2090.7397090909094</v>
      </c>
      <c r="AA113" s="111">
        <v>771.96341999999993</v>
      </c>
      <c r="AB113" s="104">
        <v>12900</v>
      </c>
      <c r="AC113" s="66">
        <f t="shared" si="12"/>
        <v>15762.703129090909</v>
      </c>
      <c r="AD113" s="19" t="s">
        <v>39</v>
      </c>
      <c r="AE113" s="19"/>
      <c r="AF113" s="17"/>
      <c r="AG113" s="60"/>
      <c r="AH113" s="60"/>
      <c r="AI113" s="60"/>
      <c r="AJ113" s="61"/>
      <c r="AK113" s="17"/>
      <c r="AL113" s="60"/>
      <c r="AM113" s="60"/>
      <c r="AN113" s="60"/>
      <c r="AO113" s="61"/>
      <c r="AP113" s="19"/>
    </row>
    <row r="114" spans="1:42" s="30" customFormat="1" ht="40.5" x14ac:dyDescent="0.35">
      <c r="A114" s="17">
        <v>99</v>
      </c>
      <c r="B114" s="92" t="s">
        <v>130</v>
      </c>
      <c r="C114" s="19" t="s">
        <v>76</v>
      </c>
      <c r="D114" s="19" t="s">
        <v>284</v>
      </c>
      <c r="E114" s="97" t="s">
        <v>51</v>
      </c>
      <c r="F114" s="17" t="s">
        <v>21</v>
      </c>
      <c r="G114" s="20" t="s">
        <v>64</v>
      </c>
      <c r="H114" s="17">
        <v>12369</v>
      </c>
      <c r="I114" s="17">
        <v>2015</v>
      </c>
      <c r="J114" s="85">
        <v>0</v>
      </c>
      <c r="K114" s="60" t="s">
        <v>17</v>
      </c>
      <c r="L114" s="59">
        <v>17</v>
      </c>
      <c r="M114" s="59">
        <v>18</v>
      </c>
      <c r="N114" s="66">
        <v>55</v>
      </c>
      <c r="O114" s="59">
        <v>1210</v>
      </c>
      <c r="P114" s="80">
        <f t="shared" si="13"/>
        <v>217.8</v>
      </c>
      <c r="Q114" s="59">
        <v>122.25469090909091</v>
      </c>
      <c r="R114" s="80">
        <f t="shared" si="9"/>
        <v>561.31630353117953</v>
      </c>
      <c r="S114" s="59"/>
      <c r="T114" s="59"/>
      <c r="U114" s="81">
        <f t="shared" si="10"/>
        <v>122.25469090909091</v>
      </c>
      <c r="V114" s="81">
        <f t="shared" si="8"/>
        <v>1467.0562909090909</v>
      </c>
      <c r="W114" s="59">
        <v>457.8</v>
      </c>
      <c r="X114" s="59">
        <v>38.9</v>
      </c>
      <c r="Y114" s="112"/>
      <c r="Z114" s="66">
        <f t="shared" si="11"/>
        <v>1963.7562909090909</v>
      </c>
      <c r="AA114" s="111">
        <v>390.48266000000001</v>
      </c>
      <c r="AB114" s="104">
        <v>12900</v>
      </c>
      <c r="AC114" s="66">
        <f t="shared" si="12"/>
        <v>15254.23895090909</v>
      </c>
      <c r="AD114" s="19" t="s">
        <v>39</v>
      </c>
      <c r="AE114" s="19"/>
      <c r="AF114" s="17"/>
      <c r="AG114" s="60"/>
      <c r="AH114" s="60"/>
      <c r="AI114" s="60"/>
      <c r="AJ114" s="61"/>
      <c r="AK114" s="17"/>
      <c r="AL114" s="60"/>
      <c r="AM114" s="60"/>
      <c r="AN114" s="60"/>
      <c r="AO114" s="61"/>
      <c r="AP114" s="19"/>
    </row>
    <row r="115" spans="1:42" s="30" customFormat="1" ht="40.5" x14ac:dyDescent="0.35">
      <c r="A115" s="17">
        <v>100</v>
      </c>
      <c r="B115" s="92" t="s">
        <v>130</v>
      </c>
      <c r="C115" s="19" t="s">
        <v>76</v>
      </c>
      <c r="D115" s="19" t="s">
        <v>283</v>
      </c>
      <c r="E115" s="97" t="s">
        <v>51</v>
      </c>
      <c r="F115" s="17" t="s">
        <v>21</v>
      </c>
      <c r="G115" s="20" t="s">
        <v>64</v>
      </c>
      <c r="H115" s="17">
        <v>12369</v>
      </c>
      <c r="I115" s="17">
        <v>2015</v>
      </c>
      <c r="J115" s="85">
        <v>0</v>
      </c>
      <c r="K115" s="60" t="s">
        <v>17</v>
      </c>
      <c r="L115" s="59">
        <v>17</v>
      </c>
      <c r="M115" s="59">
        <v>18</v>
      </c>
      <c r="N115" s="66">
        <v>55</v>
      </c>
      <c r="O115" s="59">
        <v>1210</v>
      </c>
      <c r="P115" s="80">
        <f t="shared" si="13"/>
        <v>217.8</v>
      </c>
      <c r="Q115" s="59">
        <v>144.75083636363635</v>
      </c>
      <c r="R115" s="80">
        <f t="shared" si="9"/>
        <v>664.60439101761415</v>
      </c>
      <c r="S115" s="59"/>
      <c r="T115" s="59"/>
      <c r="U115" s="81">
        <f t="shared" si="10"/>
        <v>144.75083636363635</v>
      </c>
      <c r="V115" s="81">
        <f t="shared" si="8"/>
        <v>1737.0100363636361</v>
      </c>
      <c r="W115" s="59">
        <v>457.8</v>
      </c>
      <c r="X115" s="59">
        <v>38.9</v>
      </c>
      <c r="Y115" s="112"/>
      <c r="Z115" s="66">
        <f t="shared" si="11"/>
        <v>2233.7100363636364</v>
      </c>
      <c r="AA115" s="111">
        <v>599.82623999999998</v>
      </c>
      <c r="AB115" s="104">
        <v>12900</v>
      </c>
      <c r="AC115" s="66">
        <f t="shared" si="12"/>
        <v>15733.536276363637</v>
      </c>
      <c r="AD115" s="19" t="s">
        <v>39</v>
      </c>
      <c r="AE115" s="19"/>
      <c r="AF115" s="17"/>
      <c r="AG115" s="60"/>
      <c r="AH115" s="60"/>
      <c r="AI115" s="60"/>
      <c r="AJ115" s="61"/>
      <c r="AK115" s="17"/>
      <c r="AL115" s="60"/>
      <c r="AM115" s="60"/>
      <c r="AN115" s="60"/>
      <c r="AO115" s="61"/>
      <c r="AP115" s="19"/>
    </row>
    <row r="116" spans="1:42" s="30" customFormat="1" ht="40.5" x14ac:dyDescent="0.35">
      <c r="A116" s="17">
        <v>101</v>
      </c>
      <c r="B116" s="92" t="s">
        <v>130</v>
      </c>
      <c r="C116" s="19" t="s">
        <v>76</v>
      </c>
      <c r="D116" s="19" t="s">
        <v>282</v>
      </c>
      <c r="E116" s="97" t="s">
        <v>51</v>
      </c>
      <c r="F116" s="17" t="s">
        <v>21</v>
      </c>
      <c r="G116" s="20" t="s">
        <v>64</v>
      </c>
      <c r="H116" s="17">
        <v>12369</v>
      </c>
      <c r="I116" s="17">
        <v>2015</v>
      </c>
      <c r="J116" s="85">
        <v>0</v>
      </c>
      <c r="K116" s="60" t="s">
        <v>17</v>
      </c>
      <c r="L116" s="59">
        <v>17</v>
      </c>
      <c r="M116" s="59">
        <v>18</v>
      </c>
      <c r="N116" s="66">
        <v>55</v>
      </c>
      <c r="O116" s="59">
        <v>1210</v>
      </c>
      <c r="P116" s="80">
        <f t="shared" si="13"/>
        <v>217.8</v>
      </c>
      <c r="Q116" s="59">
        <v>129.74963636363637</v>
      </c>
      <c r="R116" s="80">
        <f t="shared" si="9"/>
        <v>595.72835795976289</v>
      </c>
      <c r="S116" s="59"/>
      <c r="T116" s="59"/>
      <c r="U116" s="81">
        <f t="shared" si="10"/>
        <v>129.74963636363637</v>
      </c>
      <c r="V116" s="81">
        <f t="shared" si="8"/>
        <v>1556.9956363636365</v>
      </c>
      <c r="W116" s="59">
        <v>457.8</v>
      </c>
      <c r="X116" s="59">
        <v>33.9</v>
      </c>
      <c r="Y116" s="112"/>
      <c r="Z116" s="66">
        <f t="shared" si="11"/>
        <v>2048.6956363636364</v>
      </c>
      <c r="AA116" s="111">
        <v>551.59091999999987</v>
      </c>
      <c r="AB116" s="104">
        <v>12900</v>
      </c>
      <c r="AC116" s="66">
        <f t="shared" si="12"/>
        <v>15500.286556363637</v>
      </c>
      <c r="AD116" s="19" t="s">
        <v>39</v>
      </c>
      <c r="AE116" s="19"/>
      <c r="AF116" s="17"/>
      <c r="AG116" s="60"/>
      <c r="AH116" s="60"/>
      <c r="AI116" s="60"/>
      <c r="AJ116" s="61"/>
      <c r="AK116" s="17"/>
      <c r="AL116" s="60"/>
      <c r="AM116" s="60"/>
      <c r="AN116" s="60"/>
      <c r="AO116" s="61"/>
      <c r="AP116" s="19"/>
    </row>
    <row r="117" spans="1:42" s="30" customFormat="1" ht="40.5" x14ac:dyDescent="0.35">
      <c r="A117" s="17">
        <v>102</v>
      </c>
      <c r="B117" s="92" t="s">
        <v>130</v>
      </c>
      <c r="C117" s="19" t="s">
        <v>76</v>
      </c>
      <c r="D117" s="19" t="s">
        <v>281</v>
      </c>
      <c r="E117" s="97" t="s">
        <v>51</v>
      </c>
      <c r="F117" s="17" t="s">
        <v>21</v>
      </c>
      <c r="G117" s="20" t="s">
        <v>64</v>
      </c>
      <c r="H117" s="17">
        <v>12369</v>
      </c>
      <c r="I117" s="17">
        <v>2015</v>
      </c>
      <c r="J117" s="85">
        <v>0</v>
      </c>
      <c r="K117" s="60" t="s">
        <v>17</v>
      </c>
      <c r="L117" s="59">
        <v>17</v>
      </c>
      <c r="M117" s="59">
        <v>18</v>
      </c>
      <c r="N117" s="66">
        <v>55</v>
      </c>
      <c r="O117" s="59">
        <v>1210</v>
      </c>
      <c r="P117" s="80">
        <f t="shared" si="13"/>
        <v>217.8</v>
      </c>
      <c r="Q117" s="59">
        <v>130.49799999999999</v>
      </c>
      <c r="R117" s="80">
        <f t="shared" si="9"/>
        <v>599.16437098255267</v>
      </c>
      <c r="S117" s="59"/>
      <c r="T117" s="59"/>
      <c r="U117" s="81">
        <f t="shared" si="10"/>
        <v>130.49799999999999</v>
      </c>
      <c r="V117" s="81">
        <f t="shared" si="8"/>
        <v>1565.9759999999999</v>
      </c>
      <c r="W117" s="59">
        <v>457.8</v>
      </c>
      <c r="X117" s="59">
        <v>33.9</v>
      </c>
      <c r="Y117" s="112"/>
      <c r="Z117" s="66">
        <f t="shared" si="11"/>
        <v>2057.6759999999999</v>
      </c>
      <c r="AA117" s="111">
        <v>996.0213</v>
      </c>
      <c r="AB117" s="104">
        <v>12900</v>
      </c>
      <c r="AC117" s="66">
        <f t="shared" si="12"/>
        <v>15953.6973</v>
      </c>
      <c r="AD117" s="19" t="s">
        <v>39</v>
      </c>
      <c r="AE117" s="19"/>
      <c r="AF117" s="17"/>
      <c r="AG117" s="60"/>
      <c r="AH117" s="60"/>
      <c r="AI117" s="60"/>
      <c r="AJ117" s="61"/>
      <c r="AK117" s="17"/>
      <c r="AL117" s="60"/>
      <c r="AM117" s="60"/>
      <c r="AN117" s="60"/>
      <c r="AO117" s="61"/>
      <c r="AP117" s="19"/>
    </row>
    <row r="118" spans="1:42" s="30" customFormat="1" ht="40.5" x14ac:dyDescent="0.35">
      <c r="A118" s="17">
        <v>103</v>
      </c>
      <c r="B118" s="92" t="s">
        <v>130</v>
      </c>
      <c r="C118" s="19" t="s">
        <v>76</v>
      </c>
      <c r="D118" s="19" t="s">
        <v>280</v>
      </c>
      <c r="E118" s="97" t="s">
        <v>51</v>
      </c>
      <c r="F118" s="17" t="s">
        <v>21</v>
      </c>
      <c r="G118" s="20" t="s">
        <v>64</v>
      </c>
      <c r="H118" s="17">
        <v>12369</v>
      </c>
      <c r="I118" s="17">
        <v>2015</v>
      </c>
      <c r="J118" s="85">
        <v>0</v>
      </c>
      <c r="K118" s="60" t="s">
        <v>17</v>
      </c>
      <c r="L118" s="59">
        <v>17</v>
      </c>
      <c r="M118" s="59">
        <v>18</v>
      </c>
      <c r="N118" s="66">
        <v>55</v>
      </c>
      <c r="O118" s="59">
        <v>1210</v>
      </c>
      <c r="P118" s="80">
        <f t="shared" si="13"/>
        <v>217.8</v>
      </c>
      <c r="Q118" s="59">
        <v>138.2537090909091</v>
      </c>
      <c r="R118" s="80">
        <f t="shared" si="9"/>
        <v>634.77368728608405</v>
      </c>
      <c r="S118" s="59"/>
      <c r="T118" s="59"/>
      <c r="U118" s="81">
        <f t="shared" si="10"/>
        <v>138.2537090909091</v>
      </c>
      <c r="V118" s="81">
        <f t="shared" si="8"/>
        <v>1659.0445090909093</v>
      </c>
      <c r="W118" s="59">
        <v>457.8</v>
      </c>
      <c r="X118" s="59">
        <v>38.9</v>
      </c>
      <c r="Y118" s="112"/>
      <c r="Z118" s="66">
        <f t="shared" si="11"/>
        <v>2155.7445090909096</v>
      </c>
      <c r="AA118" s="111">
        <v>1055.26882</v>
      </c>
      <c r="AB118" s="104">
        <v>12900</v>
      </c>
      <c r="AC118" s="66">
        <f t="shared" si="12"/>
        <v>16111.013329090911</v>
      </c>
      <c r="AD118" s="19" t="s">
        <v>39</v>
      </c>
      <c r="AE118" s="19"/>
      <c r="AF118" s="17"/>
      <c r="AG118" s="60"/>
      <c r="AH118" s="60"/>
      <c r="AI118" s="60"/>
      <c r="AJ118" s="61"/>
      <c r="AK118" s="17"/>
      <c r="AL118" s="60"/>
      <c r="AM118" s="60"/>
      <c r="AN118" s="60"/>
      <c r="AO118" s="61"/>
      <c r="AP118" s="19"/>
    </row>
    <row r="119" spans="1:42" s="30" customFormat="1" ht="40.5" x14ac:dyDescent="0.35">
      <c r="A119" s="17">
        <v>104</v>
      </c>
      <c r="B119" s="92" t="s">
        <v>130</v>
      </c>
      <c r="C119" s="19" t="s">
        <v>76</v>
      </c>
      <c r="D119" s="19" t="s">
        <v>279</v>
      </c>
      <c r="E119" s="97" t="s">
        <v>51</v>
      </c>
      <c r="F119" s="17" t="s">
        <v>21</v>
      </c>
      <c r="G119" s="20" t="s">
        <v>64</v>
      </c>
      <c r="H119" s="17">
        <v>12369</v>
      </c>
      <c r="I119" s="17">
        <v>2015</v>
      </c>
      <c r="J119" s="85">
        <v>0</v>
      </c>
      <c r="K119" s="60" t="s">
        <v>17</v>
      </c>
      <c r="L119" s="59">
        <v>17</v>
      </c>
      <c r="M119" s="59">
        <v>18</v>
      </c>
      <c r="N119" s="66">
        <v>55</v>
      </c>
      <c r="O119" s="59">
        <v>1210</v>
      </c>
      <c r="P119" s="80">
        <f t="shared" si="13"/>
        <v>217.8</v>
      </c>
      <c r="Q119" s="59">
        <v>123.50196363636364</v>
      </c>
      <c r="R119" s="80">
        <f t="shared" si="9"/>
        <v>567.04299190249606</v>
      </c>
      <c r="S119" s="59"/>
      <c r="T119" s="59"/>
      <c r="U119" s="81">
        <f t="shared" si="10"/>
        <v>123.50196363636364</v>
      </c>
      <c r="V119" s="81">
        <f t="shared" si="8"/>
        <v>1482.0235636363636</v>
      </c>
      <c r="W119" s="59">
        <v>457.8</v>
      </c>
      <c r="X119" s="59">
        <v>0</v>
      </c>
      <c r="Y119" s="112"/>
      <c r="Z119" s="66">
        <f t="shared" si="11"/>
        <v>1939.8235636363636</v>
      </c>
      <c r="AA119" s="111">
        <v>202.40539999999999</v>
      </c>
      <c r="AB119" s="104">
        <v>12900</v>
      </c>
      <c r="AC119" s="66">
        <f t="shared" si="12"/>
        <v>15042.228963636364</v>
      </c>
      <c r="AD119" s="19" t="s">
        <v>39</v>
      </c>
      <c r="AE119" s="19"/>
      <c r="AF119" s="17"/>
      <c r="AG119" s="60"/>
      <c r="AH119" s="60"/>
      <c r="AI119" s="60"/>
      <c r="AJ119" s="61"/>
      <c r="AK119" s="17"/>
      <c r="AL119" s="60"/>
      <c r="AM119" s="60"/>
      <c r="AN119" s="60"/>
      <c r="AO119" s="61"/>
      <c r="AP119" s="19"/>
    </row>
    <row r="120" spans="1:42" s="30" customFormat="1" ht="40.5" x14ac:dyDescent="0.35">
      <c r="A120" s="17">
        <v>105</v>
      </c>
      <c r="B120" s="92" t="s">
        <v>130</v>
      </c>
      <c r="C120" s="19" t="s">
        <v>76</v>
      </c>
      <c r="D120" s="19" t="s">
        <v>278</v>
      </c>
      <c r="E120" s="97" t="s">
        <v>51</v>
      </c>
      <c r="F120" s="17" t="s">
        <v>21</v>
      </c>
      <c r="G120" s="20" t="s">
        <v>64</v>
      </c>
      <c r="H120" s="17">
        <v>12369</v>
      </c>
      <c r="I120" s="17">
        <v>2015</v>
      </c>
      <c r="J120" s="85">
        <v>0</v>
      </c>
      <c r="K120" s="60" t="s">
        <v>17</v>
      </c>
      <c r="L120" s="59">
        <v>17</v>
      </c>
      <c r="M120" s="59">
        <v>18</v>
      </c>
      <c r="N120" s="66">
        <v>55</v>
      </c>
      <c r="O120" s="59">
        <v>1210</v>
      </c>
      <c r="P120" s="80">
        <f t="shared" si="13"/>
        <v>217.8</v>
      </c>
      <c r="Q120" s="59">
        <v>142.2449818181818</v>
      </c>
      <c r="R120" s="80">
        <f t="shared" si="9"/>
        <v>653.09909007429667</v>
      </c>
      <c r="S120" s="59"/>
      <c r="T120" s="59"/>
      <c r="U120" s="81">
        <f t="shared" si="10"/>
        <v>142.2449818181818</v>
      </c>
      <c r="V120" s="81">
        <f t="shared" si="8"/>
        <v>1706.9397818181815</v>
      </c>
      <c r="W120" s="59">
        <v>242.4</v>
      </c>
      <c r="X120" s="59">
        <v>33.9</v>
      </c>
      <c r="Y120" s="112"/>
      <c r="Z120" s="66">
        <f t="shared" si="11"/>
        <v>1983.2397818181817</v>
      </c>
      <c r="AA120" s="111">
        <v>877.13674000000015</v>
      </c>
      <c r="AB120" s="104">
        <v>12900</v>
      </c>
      <c r="AC120" s="66">
        <f t="shared" si="12"/>
        <v>15760.376521818182</v>
      </c>
      <c r="AD120" s="19" t="s">
        <v>39</v>
      </c>
      <c r="AE120" s="19"/>
      <c r="AF120" s="17"/>
      <c r="AG120" s="60"/>
      <c r="AH120" s="60"/>
      <c r="AI120" s="60"/>
      <c r="AJ120" s="61"/>
      <c r="AK120" s="17"/>
      <c r="AL120" s="60"/>
      <c r="AM120" s="60"/>
      <c r="AN120" s="60"/>
      <c r="AO120" s="61"/>
      <c r="AP120" s="19"/>
    </row>
    <row r="121" spans="1:42" s="30" customFormat="1" ht="40.5" x14ac:dyDescent="0.35">
      <c r="A121" s="17">
        <v>106</v>
      </c>
      <c r="B121" s="92" t="s">
        <v>130</v>
      </c>
      <c r="C121" s="19" t="s">
        <v>76</v>
      </c>
      <c r="D121" s="19" t="s">
        <v>285</v>
      </c>
      <c r="E121" s="97" t="s">
        <v>26</v>
      </c>
      <c r="F121" s="17" t="s">
        <v>21</v>
      </c>
      <c r="G121" s="20" t="s">
        <v>64</v>
      </c>
      <c r="H121" s="17">
        <v>8262</v>
      </c>
      <c r="I121" s="17">
        <v>2015</v>
      </c>
      <c r="J121" s="85">
        <v>0</v>
      </c>
      <c r="K121" s="60" t="s">
        <v>17</v>
      </c>
      <c r="L121" s="59">
        <v>17</v>
      </c>
      <c r="M121" s="59">
        <v>18</v>
      </c>
      <c r="N121" s="66">
        <v>55</v>
      </c>
      <c r="O121" s="59">
        <v>1210</v>
      </c>
      <c r="P121" s="80">
        <f t="shared" si="13"/>
        <v>217.8</v>
      </c>
      <c r="Q121" s="59">
        <v>100.89272727272729</v>
      </c>
      <c r="R121" s="80">
        <f t="shared" si="9"/>
        <v>463.23566240921616</v>
      </c>
      <c r="S121" s="59"/>
      <c r="T121" s="59"/>
      <c r="U121" s="81">
        <f t="shared" si="10"/>
        <v>100.89272727272729</v>
      </c>
      <c r="V121" s="81">
        <f t="shared" si="8"/>
        <v>1210.7127272727275</v>
      </c>
      <c r="W121" s="59">
        <v>452.2</v>
      </c>
      <c r="X121" s="59">
        <v>38.9</v>
      </c>
      <c r="Y121" s="112"/>
      <c r="Z121" s="66">
        <f t="shared" si="11"/>
        <v>1701.8127272727277</v>
      </c>
      <c r="AA121" s="111">
        <v>145.6576</v>
      </c>
      <c r="AB121" s="104"/>
      <c r="AC121" s="66">
        <f t="shared" si="12"/>
        <v>1847.4703272727277</v>
      </c>
      <c r="AD121" s="19" t="s">
        <v>39</v>
      </c>
      <c r="AE121" s="19"/>
      <c r="AF121" s="17"/>
      <c r="AG121" s="60"/>
      <c r="AH121" s="60"/>
      <c r="AI121" s="60"/>
      <c r="AJ121" s="61"/>
      <c r="AK121" s="17"/>
      <c r="AL121" s="60"/>
      <c r="AM121" s="60"/>
      <c r="AN121" s="60"/>
      <c r="AO121" s="61"/>
      <c r="AP121" s="19"/>
    </row>
    <row r="122" spans="1:42" s="30" customFormat="1" ht="40.5" x14ac:dyDescent="0.35">
      <c r="A122" s="17">
        <v>107</v>
      </c>
      <c r="B122" s="92" t="s">
        <v>130</v>
      </c>
      <c r="C122" s="19" t="s">
        <v>76</v>
      </c>
      <c r="D122" s="19" t="s">
        <v>286</v>
      </c>
      <c r="E122" s="97" t="s">
        <v>26</v>
      </c>
      <c r="F122" s="17" t="s">
        <v>21</v>
      </c>
      <c r="G122" s="20" t="s">
        <v>64</v>
      </c>
      <c r="H122" s="17">
        <v>8262</v>
      </c>
      <c r="I122" s="17">
        <v>2015</v>
      </c>
      <c r="J122" s="85">
        <v>0</v>
      </c>
      <c r="K122" s="60" t="s">
        <v>17</v>
      </c>
      <c r="L122" s="59">
        <v>17</v>
      </c>
      <c r="M122" s="59">
        <v>18</v>
      </c>
      <c r="N122" s="66">
        <v>55</v>
      </c>
      <c r="O122" s="59">
        <v>1210</v>
      </c>
      <c r="P122" s="80">
        <f t="shared" si="13"/>
        <v>217.8</v>
      </c>
      <c r="Q122" s="59">
        <v>233.17714545454547</v>
      </c>
      <c r="R122" s="80">
        <f t="shared" si="9"/>
        <v>1070.6021370732115</v>
      </c>
      <c r="S122" s="59"/>
      <c r="T122" s="59"/>
      <c r="U122" s="81">
        <f t="shared" si="10"/>
        <v>233.17714545454547</v>
      </c>
      <c r="V122" s="81">
        <f t="shared" si="8"/>
        <v>2798.1257454545457</v>
      </c>
      <c r="W122" s="59">
        <v>419.2</v>
      </c>
      <c r="X122" s="59">
        <v>0</v>
      </c>
      <c r="Y122" s="112"/>
      <c r="Z122" s="66">
        <f t="shared" si="11"/>
        <v>3217.3257454545455</v>
      </c>
      <c r="AA122" s="111">
        <v>558.60633999999993</v>
      </c>
      <c r="AB122" s="104"/>
      <c r="AC122" s="66">
        <f t="shared" si="12"/>
        <v>3775.9320854545454</v>
      </c>
      <c r="AD122" s="19" t="s">
        <v>39</v>
      </c>
      <c r="AE122" s="19"/>
      <c r="AF122" s="17"/>
      <c r="AG122" s="60"/>
      <c r="AH122" s="60"/>
      <c r="AI122" s="60"/>
      <c r="AJ122" s="61"/>
      <c r="AK122" s="17"/>
      <c r="AL122" s="60"/>
      <c r="AM122" s="60"/>
      <c r="AN122" s="60"/>
      <c r="AO122" s="61"/>
      <c r="AP122" s="19"/>
    </row>
    <row r="123" spans="1:42" s="30" customFormat="1" ht="40.5" x14ac:dyDescent="0.35">
      <c r="A123" s="17">
        <v>108</v>
      </c>
      <c r="B123" s="92" t="s">
        <v>130</v>
      </c>
      <c r="C123" s="19" t="s">
        <v>76</v>
      </c>
      <c r="D123" s="19" t="s">
        <v>287</v>
      </c>
      <c r="E123" s="97" t="s">
        <v>26</v>
      </c>
      <c r="F123" s="17" t="s">
        <v>12</v>
      </c>
      <c r="G123" s="20" t="s">
        <v>64</v>
      </c>
      <c r="H123" s="17">
        <v>12804</v>
      </c>
      <c r="I123" s="17">
        <v>2015</v>
      </c>
      <c r="J123" s="85">
        <v>0</v>
      </c>
      <c r="K123" s="60" t="s">
        <v>17</v>
      </c>
      <c r="L123" s="59">
        <v>17</v>
      </c>
      <c r="M123" s="59">
        <v>18</v>
      </c>
      <c r="N123" s="66">
        <v>0</v>
      </c>
      <c r="O123" s="59">
        <v>0</v>
      </c>
      <c r="P123" s="80">
        <f t="shared" si="13"/>
        <v>0</v>
      </c>
      <c r="Q123" s="59">
        <v>1.9557090909090908</v>
      </c>
      <c r="R123" s="80" t="e">
        <f t="shared" si="9"/>
        <v>#DIV/0!</v>
      </c>
      <c r="S123" s="59"/>
      <c r="T123" s="59"/>
      <c r="U123" s="81">
        <f t="shared" si="10"/>
        <v>1.9557090909090908</v>
      </c>
      <c r="V123" s="81">
        <f t="shared" si="8"/>
        <v>23.468509090909091</v>
      </c>
      <c r="W123" s="59">
        <v>242.4</v>
      </c>
      <c r="X123" s="59">
        <v>0</v>
      </c>
      <c r="Y123" s="112"/>
      <c r="Z123" s="66">
        <f t="shared" si="11"/>
        <v>265.86850909090907</v>
      </c>
      <c r="AA123" s="111">
        <v>198.75172000000001</v>
      </c>
      <c r="AB123" s="104"/>
      <c r="AC123" s="66">
        <f t="shared" si="12"/>
        <v>464.62022909090911</v>
      </c>
      <c r="AD123" s="19" t="s">
        <v>39</v>
      </c>
      <c r="AE123" s="19"/>
      <c r="AF123" s="17"/>
      <c r="AG123" s="60"/>
      <c r="AH123" s="60"/>
      <c r="AI123" s="60"/>
      <c r="AJ123" s="61"/>
      <c r="AK123" s="17"/>
      <c r="AL123" s="60"/>
      <c r="AM123" s="60"/>
      <c r="AN123" s="60"/>
      <c r="AO123" s="61"/>
      <c r="AP123" s="19"/>
    </row>
    <row r="124" spans="1:42" s="30" customFormat="1" ht="40.5" x14ac:dyDescent="0.35">
      <c r="A124" s="17">
        <v>109</v>
      </c>
      <c r="B124" s="92" t="s">
        <v>135</v>
      </c>
      <c r="C124" s="19" t="s">
        <v>76</v>
      </c>
      <c r="D124" s="19" t="s">
        <v>274</v>
      </c>
      <c r="E124" s="17" t="s">
        <v>11</v>
      </c>
      <c r="F124" s="17" t="s">
        <v>12</v>
      </c>
      <c r="G124" s="20" t="s">
        <v>16</v>
      </c>
      <c r="H124" s="17">
        <v>8430</v>
      </c>
      <c r="I124" s="17">
        <v>2011</v>
      </c>
      <c r="J124" s="85">
        <v>1</v>
      </c>
      <c r="K124" s="60" t="s">
        <v>17</v>
      </c>
      <c r="L124" s="59">
        <v>9</v>
      </c>
      <c r="M124" s="59">
        <v>10</v>
      </c>
      <c r="N124" s="66">
        <v>81</v>
      </c>
      <c r="O124" s="59">
        <v>1780</v>
      </c>
      <c r="P124" s="80">
        <f t="shared" si="13"/>
        <v>178</v>
      </c>
      <c r="Q124" s="59">
        <v>59.515645454545457</v>
      </c>
      <c r="R124" s="80">
        <f t="shared" si="9"/>
        <v>334.35755873340145</v>
      </c>
      <c r="S124" s="59"/>
      <c r="T124" s="59"/>
      <c r="U124" s="81">
        <f t="shared" si="10"/>
        <v>59.515645454545457</v>
      </c>
      <c r="V124" s="81">
        <f t="shared" si="8"/>
        <v>714.18774545454551</v>
      </c>
      <c r="W124" s="59">
        <v>0</v>
      </c>
      <c r="X124" s="59">
        <v>0</v>
      </c>
      <c r="Y124" s="112"/>
      <c r="Z124" s="66">
        <f t="shared" si="11"/>
        <v>714.18774545454551</v>
      </c>
      <c r="AA124" s="111">
        <v>119.02</v>
      </c>
      <c r="AB124" s="104">
        <v>7520</v>
      </c>
      <c r="AC124" s="66">
        <f t="shared" si="12"/>
        <v>8353.2077454545451</v>
      </c>
      <c r="AD124" s="19" t="s">
        <v>39</v>
      </c>
      <c r="AE124" s="19"/>
      <c r="AF124" s="17"/>
      <c r="AG124" s="60"/>
      <c r="AH124" s="60"/>
      <c r="AI124" s="60"/>
      <c r="AJ124" s="61"/>
      <c r="AK124" s="17"/>
      <c r="AL124" s="60"/>
      <c r="AM124" s="60"/>
      <c r="AN124" s="60"/>
      <c r="AO124" s="61"/>
      <c r="AP124" s="19"/>
    </row>
    <row r="125" spans="1:42" s="30" customFormat="1" ht="40.5" x14ac:dyDescent="0.35">
      <c r="A125" s="17">
        <v>110</v>
      </c>
      <c r="B125" s="92" t="s">
        <v>190</v>
      </c>
      <c r="C125" s="19" t="s">
        <v>76</v>
      </c>
      <c r="D125" s="19" t="s">
        <v>292</v>
      </c>
      <c r="E125" s="17" t="s">
        <v>19</v>
      </c>
      <c r="F125" s="17" t="s">
        <v>12</v>
      </c>
      <c r="G125" s="20" t="s">
        <v>28</v>
      </c>
      <c r="H125" s="17">
        <v>6762</v>
      </c>
      <c r="I125" s="17">
        <v>2015</v>
      </c>
      <c r="J125" s="85">
        <v>1</v>
      </c>
      <c r="K125" s="60" t="s">
        <v>17</v>
      </c>
      <c r="L125" s="59">
        <v>12</v>
      </c>
      <c r="M125" s="59">
        <v>13</v>
      </c>
      <c r="N125" s="66">
        <v>81</v>
      </c>
      <c r="O125" s="59">
        <v>1780</v>
      </c>
      <c r="P125" s="80">
        <f t="shared" si="13"/>
        <v>231.4</v>
      </c>
      <c r="Q125" s="59">
        <v>107.75821818181819</v>
      </c>
      <c r="R125" s="80">
        <f t="shared" si="9"/>
        <v>465.67942170189366</v>
      </c>
      <c r="S125" s="59"/>
      <c r="T125" s="59"/>
      <c r="U125" s="81">
        <f>(Q125+T125)</f>
        <v>107.75821818181819</v>
      </c>
      <c r="V125" s="81">
        <f t="shared" si="8"/>
        <v>1293.0986181818184</v>
      </c>
      <c r="W125" s="59">
        <v>139.91999999999999</v>
      </c>
      <c r="X125" s="59">
        <v>0</v>
      </c>
      <c r="Y125" s="112"/>
      <c r="Z125" s="66">
        <f t="shared" si="11"/>
        <v>1433.0186181818185</v>
      </c>
      <c r="AA125" s="111">
        <v>999</v>
      </c>
      <c r="AB125" s="104">
        <v>7520</v>
      </c>
      <c r="AC125" s="66">
        <f t="shared" si="12"/>
        <v>9952.018618181819</v>
      </c>
      <c r="AD125" s="19" t="s">
        <v>39</v>
      </c>
      <c r="AE125" s="19"/>
      <c r="AF125" s="17"/>
      <c r="AG125" s="60"/>
      <c r="AH125" s="60"/>
      <c r="AI125" s="60"/>
      <c r="AJ125" s="61"/>
      <c r="AK125" s="17"/>
      <c r="AL125" s="60"/>
      <c r="AM125" s="60"/>
      <c r="AN125" s="60"/>
      <c r="AO125" s="61"/>
      <c r="AP125" s="19"/>
    </row>
    <row r="126" spans="1:42" s="30" customFormat="1" ht="40.5" x14ac:dyDescent="0.35">
      <c r="A126" s="17">
        <v>111</v>
      </c>
      <c r="B126" s="92" t="s">
        <v>130</v>
      </c>
      <c r="C126" s="19" t="s">
        <v>76</v>
      </c>
      <c r="D126" s="19" t="s">
        <v>293</v>
      </c>
      <c r="E126" s="17" t="s">
        <v>19</v>
      </c>
      <c r="F126" s="17" t="s">
        <v>12</v>
      </c>
      <c r="G126" s="20" t="s">
        <v>65</v>
      </c>
      <c r="H126" s="17">
        <v>26496</v>
      </c>
      <c r="I126" s="17">
        <v>2018</v>
      </c>
      <c r="J126" s="85">
        <v>1</v>
      </c>
      <c r="K126" s="60" t="s">
        <v>17</v>
      </c>
      <c r="L126" s="59">
        <v>17</v>
      </c>
      <c r="M126" s="59">
        <v>19</v>
      </c>
      <c r="N126" s="66">
        <v>0</v>
      </c>
      <c r="O126" s="59">
        <v>0</v>
      </c>
      <c r="P126" s="80">
        <f t="shared" si="13"/>
        <v>0</v>
      </c>
      <c r="Q126" s="59">
        <v>0</v>
      </c>
      <c r="R126" s="109" t="e">
        <f>+Q126*1000/P126</f>
        <v>#DIV/0!</v>
      </c>
      <c r="S126" s="59"/>
      <c r="T126" s="59"/>
      <c r="U126" s="81">
        <f t="shared" si="10"/>
        <v>0</v>
      </c>
      <c r="V126" s="81">
        <f t="shared" si="8"/>
        <v>0</v>
      </c>
      <c r="W126" s="59">
        <v>0</v>
      </c>
      <c r="X126" s="59">
        <v>0</v>
      </c>
      <c r="Y126" s="112"/>
      <c r="Z126" s="66">
        <f t="shared" si="11"/>
        <v>0</v>
      </c>
      <c r="AA126" s="111">
        <v>0</v>
      </c>
      <c r="AB126" s="104"/>
      <c r="AC126" s="66">
        <f t="shared" si="12"/>
        <v>0</v>
      </c>
      <c r="AD126" s="19" t="s">
        <v>39</v>
      </c>
      <c r="AE126" s="19"/>
      <c r="AF126" s="17"/>
      <c r="AG126" s="60"/>
      <c r="AH126" s="60"/>
      <c r="AI126" s="60"/>
      <c r="AJ126" s="61"/>
      <c r="AK126" s="17"/>
      <c r="AL126" s="60"/>
      <c r="AM126" s="60"/>
      <c r="AN126" s="60"/>
      <c r="AO126" s="61"/>
      <c r="AP126" s="19"/>
    </row>
    <row r="127" spans="1:42" s="30" customFormat="1" x14ac:dyDescent="0.35">
      <c r="A127" s="68" t="s">
        <v>121</v>
      </c>
      <c r="B127" s="18"/>
      <c r="C127" s="19"/>
      <c r="D127" s="17"/>
      <c r="E127" s="17"/>
      <c r="F127" s="17"/>
      <c r="G127" s="20"/>
      <c r="H127" s="17"/>
      <c r="I127" s="17"/>
      <c r="J127" s="85">
        <f t="shared" ref="J127:J159" si="15">IF(I127="մինչև 2000","օգտակար ծառայության ժամկետը սպառված է",10-($J$12-I127))</f>
        <v>-2014</v>
      </c>
      <c r="K127" s="60"/>
      <c r="L127" s="59"/>
      <c r="M127" s="59"/>
      <c r="N127" s="66">
        <f t="shared" ref="N127:N159" si="16">O127/21</f>
        <v>0</v>
      </c>
      <c r="O127" s="59"/>
      <c r="P127" s="80">
        <f t="shared" si="13"/>
        <v>0</v>
      </c>
      <c r="Q127" s="59"/>
      <c r="R127" s="109" t="e">
        <f t="shared" ref="R127:R158" si="17">+Q127*1000/P127</f>
        <v>#DIV/0!</v>
      </c>
      <c r="S127" s="59"/>
      <c r="T127" s="59"/>
      <c r="U127" s="81">
        <f t="shared" si="10"/>
        <v>0</v>
      </c>
      <c r="V127" s="81">
        <f t="shared" si="8"/>
        <v>0</v>
      </c>
      <c r="W127" s="59"/>
      <c r="X127" s="59"/>
      <c r="Y127" s="112"/>
      <c r="Z127" s="66">
        <f t="shared" si="11"/>
        <v>0</v>
      </c>
      <c r="AA127" s="111">
        <v>0</v>
      </c>
      <c r="AB127" s="104"/>
      <c r="AC127" s="66">
        <f>SUM(Z127:AB127)</f>
        <v>0</v>
      </c>
      <c r="AD127" s="19" t="s">
        <v>39</v>
      </c>
      <c r="AE127" s="19"/>
      <c r="AF127" s="17"/>
      <c r="AG127" s="60"/>
      <c r="AH127" s="60"/>
      <c r="AI127" s="60"/>
      <c r="AJ127" s="61"/>
      <c r="AK127" s="17"/>
      <c r="AL127" s="60"/>
      <c r="AM127" s="60"/>
      <c r="AN127" s="60"/>
      <c r="AO127" s="61"/>
      <c r="AP127" s="19"/>
    </row>
    <row r="128" spans="1:42" s="30" customFormat="1" x14ac:dyDescent="0.35">
      <c r="A128" s="21"/>
      <c r="B128" s="15" t="s">
        <v>13</v>
      </c>
      <c r="C128" s="16"/>
      <c r="D128" s="16"/>
      <c r="E128" s="16"/>
      <c r="F128" s="16"/>
      <c r="G128" s="16"/>
      <c r="H128" s="16"/>
      <c r="I128" s="16"/>
      <c r="J128" s="86"/>
      <c r="K128" s="16"/>
      <c r="L128" s="16"/>
      <c r="M128" s="16"/>
      <c r="N128" s="13"/>
      <c r="O128" s="16"/>
      <c r="P128" s="16"/>
      <c r="Q128" s="16"/>
      <c r="R128" s="16"/>
      <c r="S128" s="16"/>
      <c r="T128" s="16"/>
      <c r="U128" s="16"/>
      <c r="V128" s="16"/>
      <c r="W128" s="16"/>
      <c r="X128" s="16"/>
      <c r="Y128" s="112"/>
      <c r="Z128" s="16"/>
      <c r="AA128" s="113">
        <v>0</v>
      </c>
      <c r="AB128" s="103"/>
      <c r="AC128" s="16"/>
      <c r="AD128" s="16"/>
      <c r="AE128" s="16"/>
      <c r="AF128" s="16"/>
      <c r="AG128" s="16"/>
      <c r="AH128" s="16"/>
      <c r="AI128" s="16"/>
      <c r="AJ128" s="16"/>
      <c r="AK128" s="16"/>
      <c r="AL128" s="16"/>
      <c r="AM128" s="16"/>
      <c r="AN128" s="16"/>
      <c r="AO128" s="16"/>
      <c r="AP128" s="16"/>
    </row>
    <row r="129" spans="1:42" s="95" customFormat="1" ht="40.5" x14ac:dyDescent="0.35">
      <c r="A129" s="93">
        <v>1</v>
      </c>
      <c r="B129" s="92" t="s">
        <v>130</v>
      </c>
      <c r="C129" s="19" t="s">
        <v>76</v>
      </c>
      <c r="D129" s="19" t="s">
        <v>156</v>
      </c>
      <c r="E129" s="91" t="s">
        <v>11</v>
      </c>
      <c r="F129" s="17" t="s">
        <v>12</v>
      </c>
      <c r="G129" s="20" t="s">
        <v>64</v>
      </c>
      <c r="H129" s="17">
        <v>15600</v>
      </c>
      <c r="I129" s="17">
        <v>2015</v>
      </c>
      <c r="J129" s="85">
        <v>2</v>
      </c>
      <c r="K129" s="60" t="s">
        <v>17</v>
      </c>
      <c r="L129" s="59">
        <v>12</v>
      </c>
      <c r="M129" s="59">
        <v>13</v>
      </c>
      <c r="N129" s="66">
        <v>85</v>
      </c>
      <c r="O129" s="59">
        <v>1870</v>
      </c>
      <c r="P129" s="80">
        <f t="shared" si="13"/>
        <v>243.1</v>
      </c>
      <c r="Q129" s="114">
        <v>108.53636363636363</v>
      </c>
      <c r="R129" s="117">
        <f t="shared" si="17"/>
        <v>446.46797053214163</v>
      </c>
      <c r="S129" s="94"/>
      <c r="T129" s="94"/>
      <c r="U129" s="81">
        <f t="shared" si="10"/>
        <v>108.53636363636363</v>
      </c>
      <c r="V129" s="81">
        <f t="shared" si="8"/>
        <v>1302.4363636363637</v>
      </c>
      <c r="W129" s="118">
        <v>162</v>
      </c>
      <c r="X129" s="118">
        <v>33.9</v>
      </c>
      <c r="Y129" s="112"/>
      <c r="Z129" s="66">
        <f t="shared" si="11"/>
        <v>1498.3363636363638</v>
      </c>
      <c r="AA129" s="111">
        <v>711.29719999999998</v>
      </c>
      <c r="AB129" s="105"/>
      <c r="AC129" s="66">
        <f t="shared" ref="AC129:AC159" si="18">SUM(Z129:AB129)</f>
        <v>2209.6335636363638</v>
      </c>
      <c r="AD129" s="19" t="s">
        <v>39</v>
      </c>
      <c r="AE129" s="94"/>
      <c r="AF129" s="94"/>
      <c r="AG129" s="94"/>
      <c r="AH129" s="94"/>
      <c r="AI129" s="94"/>
      <c r="AJ129" s="94"/>
      <c r="AK129" s="94"/>
      <c r="AL129" s="94"/>
      <c r="AM129" s="94"/>
      <c r="AN129" s="94"/>
      <c r="AO129" s="94"/>
      <c r="AP129" s="94"/>
    </row>
    <row r="130" spans="1:42" s="95" customFormat="1" ht="40.5" x14ac:dyDescent="0.35">
      <c r="A130" s="93">
        <v>2</v>
      </c>
      <c r="B130" s="92" t="s">
        <v>130</v>
      </c>
      <c r="C130" s="19" t="s">
        <v>76</v>
      </c>
      <c r="D130" s="19" t="s">
        <v>157</v>
      </c>
      <c r="E130" s="17" t="s">
        <v>11</v>
      </c>
      <c r="F130" s="17" t="s">
        <v>12</v>
      </c>
      <c r="G130" s="20" t="s">
        <v>16</v>
      </c>
      <c r="H130" s="17">
        <v>10000</v>
      </c>
      <c r="I130" s="17">
        <v>2013</v>
      </c>
      <c r="J130" s="85">
        <v>1</v>
      </c>
      <c r="K130" s="60" t="s">
        <v>17</v>
      </c>
      <c r="L130" s="59">
        <v>9</v>
      </c>
      <c r="M130" s="59">
        <v>10</v>
      </c>
      <c r="N130" s="66">
        <v>90</v>
      </c>
      <c r="O130" s="59">
        <v>1980</v>
      </c>
      <c r="P130" s="80">
        <f t="shared" si="13"/>
        <v>198</v>
      </c>
      <c r="Q130" s="114">
        <v>88.264118181818176</v>
      </c>
      <c r="R130" s="117">
        <f t="shared" si="17"/>
        <v>445.77837465564738</v>
      </c>
      <c r="S130" s="94"/>
      <c r="T130" s="94"/>
      <c r="U130" s="81">
        <f t="shared" si="10"/>
        <v>88.264118181818176</v>
      </c>
      <c r="V130" s="81">
        <f t="shared" si="8"/>
        <v>1059.1694181818182</v>
      </c>
      <c r="W130" s="118">
        <v>111.6</v>
      </c>
      <c r="X130" s="118">
        <v>33</v>
      </c>
      <c r="Y130" s="112"/>
      <c r="Z130" s="66">
        <f t="shared" si="11"/>
        <v>1203.7694181818181</v>
      </c>
      <c r="AA130" s="111">
        <v>192.37687</v>
      </c>
      <c r="AB130" s="105"/>
      <c r="AC130" s="66">
        <f t="shared" si="18"/>
        <v>1396.1462881818181</v>
      </c>
      <c r="AD130" s="19" t="s">
        <v>39</v>
      </c>
      <c r="AE130" s="94"/>
      <c r="AF130" s="94"/>
      <c r="AG130" s="94"/>
      <c r="AH130" s="94"/>
      <c r="AI130" s="94"/>
      <c r="AJ130" s="94"/>
      <c r="AK130" s="94"/>
      <c r="AL130" s="94"/>
      <c r="AM130" s="94"/>
      <c r="AN130" s="94"/>
      <c r="AO130" s="94"/>
      <c r="AP130" s="94"/>
    </row>
    <row r="131" spans="1:42" s="95" customFormat="1" ht="40.5" x14ac:dyDescent="0.35">
      <c r="A131" s="93">
        <v>3</v>
      </c>
      <c r="B131" s="92" t="s">
        <v>130</v>
      </c>
      <c r="C131" s="19" t="s">
        <v>76</v>
      </c>
      <c r="D131" s="19" t="s">
        <v>158</v>
      </c>
      <c r="E131" s="17" t="s">
        <v>11</v>
      </c>
      <c r="F131" s="17" t="s">
        <v>12</v>
      </c>
      <c r="G131" s="20" t="s">
        <v>16</v>
      </c>
      <c r="H131" s="17">
        <v>8375</v>
      </c>
      <c r="I131" s="17">
        <v>2013</v>
      </c>
      <c r="J131" s="85">
        <v>1</v>
      </c>
      <c r="K131" s="60" t="s">
        <v>17</v>
      </c>
      <c r="L131" s="59">
        <v>9</v>
      </c>
      <c r="M131" s="59">
        <v>10</v>
      </c>
      <c r="N131" s="66">
        <v>90</v>
      </c>
      <c r="O131" s="59">
        <v>1980</v>
      </c>
      <c r="P131" s="80">
        <f t="shared" si="13"/>
        <v>198</v>
      </c>
      <c r="Q131" s="114">
        <v>82.918663636363632</v>
      </c>
      <c r="R131" s="117">
        <f t="shared" si="17"/>
        <v>418.781129476584</v>
      </c>
      <c r="S131" s="94"/>
      <c r="T131" s="94"/>
      <c r="U131" s="81">
        <f t="shared" si="10"/>
        <v>82.918663636363632</v>
      </c>
      <c r="V131" s="81">
        <f t="shared" si="8"/>
        <v>995.02396363636353</v>
      </c>
      <c r="W131" s="118"/>
      <c r="X131" s="118">
        <v>33</v>
      </c>
      <c r="Y131" s="112"/>
      <c r="Z131" s="66">
        <f t="shared" si="11"/>
        <v>1028.0239636363635</v>
      </c>
      <c r="AA131" s="111">
        <v>271.92012</v>
      </c>
      <c r="AB131" s="105"/>
      <c r="AC131" s="66">
        <f t="shared" si="18"/>
        <v>1299.9440836363635</v>
      </c>
      <c r="AD131" s="19" t="s">
        <v>39</v>
      </c>
      <c r="AE131" s="94"/>
      <c r="AF131" s="94"/>
      <c r="AG131" s="94"/>
      <c r="AH131" s="94"/>
      <c r="AI131" s="94"/>
      <c r="AJ131" s="94"/>
      <c r="AK131" s="94"/>
      <c r="AL131" s="94"/>
      <c r="AM131" s="94"/>
      <c r="AN131" s="94"/>
      <c r="AO131" s="94"/>
      <c r="AP131" s="94"/>
    </row>
    <row r="132" spans="1:42" s="95" customFormat="1" ht="40.5" x14ac:dyDescent="0.35">
      <c r="A132" s="93">
        <v>4</v>
      </c>
      <c r="B132" s="92" t="s">
        <v>130</v>
      </c>
      <c r="C132" s="19" t="s">
        <v>76</v>
      </c>
      <c r="D132" s="19" t="s">
        <v>159</v>
      </c>
      <c r="E132" s="17" t="s">
        <v>11</v>
      </c>
      <c r="F132" s="17" t="s">
        <v>12</v>
      </c>
      <c r="G132" s="20" t="s">
        <v>16</v>
      </c>
      <c r="H132" s="17">
        <v>10000</v>
      </c>
      <c r="I132" s="17">
        <v>2013</v>
      </c>
      <c r="J132" s="85">
        <v>1</v>
      </c>
      <c r="K132" s="60" t="s">
        <v>17</v>
      </c>
      <c r="L132" s="59">
        <v>9</v>
      </c>
      <c r="M132" s="59">
        <v>10</v>
      </c>
      <c r="N132" s="66">
        <v>90</v>
      </c>
      <c r="O132" s="59">
        <v>1980</v>
      </c>
      <c r="P132" s="80">
        <f t="shared" si="13"/>
        <v>198</v>
      </c>
      <c r="Q132" s="114">
        <v>80.962954545454551</v>
      </c>
      <c r="R132" s="117">
        <f t="shared" si="17"/>
        <v>408.90381083562903</v>
      </c>
      <c r="S132" s="94"/>
      <c r="T132" s="94"/>
      <c r="U132" s="81">
        <f t="shared" si="10"/>
        <v>80.962954545454551</v>
      </c>
      <c r="V132" s="81">
        <f t="shared" si="8"/>
        <v>971.55545454545461</v>
      </c>
      <c r="W132" s="118"/>
      <c r="X132" s="118"/>
      <c r="Y132" s="112"/>
      <c r="Z132" s="66">
        <f t="shared" si="11"/>
        <v>971.55545454545461</v>
      </c>
      <c r="AA132" s="111">
        <v>293.774</v>
      </c>
      <c r="AB132" s="105"/>
      <c r="AC132" s="66">
        <f t="shared" si="18"/>
        <v>1265.3294545454546</v>
      </c>
      <c r="AD132" s="19" t="s">
        <v>39</v>
      </c>
      <c r="AE132" s="94"/>
      <c r="AF132" s="94"/>
      <c r="AG132" s="94"/>
      <c r="AH132" s="94"/>
      <c r="AI132" s="94"/>
      <c r="AJ132" s="94"/>
      <c r="AK132" s="94"/>
      <c r="AL132" s="94"/>
      <c r="AM132" s="94"/>
      <c r="AN132" s="94"/>
      <c r="AO132" s="94"/>
      <c r="AP132" s="94"/>
    </row>
    <row r="133" spans="1:42" s="95" customFormat="1" ht="40.5" x14ac:dyDescent="0.35">
      <c r="A133" s="93">
        <v>5</v>
      </c>
      <c r="B133" s="92" t="s">
        <v>131</v>
      </c>
      <c r="C133" s="19" t="s">
        <v>76</v>
      </c>
      <c r="D133" s="19" t="s">
        <v>152</v>
      </c>
      <c r="E133" s="17" t="s">
        <v>11</v>
      </c>
      <c r="F133" s="17" t="s">
        <v>12</v>
      </c>
      <c r="G133" s="20" t="s">
        <v>16</v>
      </c>
      <c r="H133" s="17">
        <v>8375</v>
      </c>
      <c r="I133" s="17">
        <v>2013</v>
      </c>
      <c r="J133" s="85">
        <v>1</v>
      </c>
      <c r="K133" s="60" t="s">
        <v>17</v>
      </c>
      <c r="L133" s="59">
        <v>9</v>
      </c>
      <c r="M133" s="59">
        <v>10</v>
      </c>
      <c r="N133" s="66">
        <v>81</v>
      </c>
      <c r="O133" s="59">
        <v>1780</v>
      </c>
      <c r="P133" s="80">
        <f t="shared" si="13"/>
        <v>178</v>
      </c>
      <c r="Q133" s="114">
        <v>61.081350000000008</v>
      </c>
      <c r="R133" s="117">
        <f t="shared" si="17"/>
        <v>343.1536516853933</v>
      </c>
      <c r="S133" s="94"/>
      <c r="T133" s="94"/>
      <c r="U133" s="81">
        <f t="shared" si="10"/>
        <v>61.081350000000008</v>
      </c>
      <c r="V133" s="81">
        <f t="shared" si="8"/>
        <v>732.97620000000006</v>
      </c>
      <c r="W133" s="118">
        <v>251.6</v>
      </c>
      <c r="X133" s="118"/>
      <c r="Y133" s="112"/>
      <c r="Z133" s="66">
        <f t="shared" si="11"/>
        <v>984.57620000000009</v>
      </c>
      <c r="AA133" s="111">
        <v>393.09399999999999</v>
      </c>
      <c r="AB133" s="105"/>
      <c r="AC133" s="66">
        <f t="shared" si="18"/>
        <v>1377.6702</v>
      </c>
      <c r="AD133" s="19" t="s">
        <v>39</v>
      </c>
      <c r="AE133" s="94"/>
      <c r="AF133" s="94"/>
      <c r="AG133" s="94"/>
      <c r="AH133" s="94"/>
      <c r="AI133" s="94"/>
      <c r="AJ133" s="94"/>
      <c r="AK133" s="94"/>
      <c r="AL133" s="94"/>
      <c r="AM133" s="94"/>
      <c r="AN133" s="94"/>
      <c r="AO133" s="94"/>
      <c r="AP133" s="94"/>
    </row>
    <row r="134" spans="1:42" s="95" customFormat="1" ht="40.5" x14ac:dyDescent="0.35">
      <c r="A134" s="93">
        <v>6</v>
      </c>
      <c r="B134" s="92" t="s">
        <v>134</v>
      </c>
      <c r="C134" s="19" t="s">
        <v>76</v>
      </c>
      <c r="D134" s="19" t="s">
        <v>149</v>
      </c>
      <c r="E134" s="17" t="s">
        <v>11</v>
      </c>
      <c r="F134" s="17" t="s">
        <v>12</v>
      </c>
      <c r="G134" s="20" t="s">
        <v>16</v>
      </c>
      <c r="H134" s="17">
        <v>8375</v>
      </c>
      <c r="I134" s="17">
        <v>2013</v>
      </c>
      <c r="J134" s="85">
        <v>1</v>
      </c>
      <c r="K134" s="60" t="s">
        <v>17</v>
      </c>
      <c r="L134" s="59">
        <v>9</v>
      </c>
      <c r="M134" s="59">
        <v>10</v>
      </c>
      <c r="N134" s="66">
        <v>81</v>
      </c>
      <c r="O134" s="59">
        <v>1780</v>
      </c>
      <c r="P134" s="80">
        <f t="shared" si="13"/>
        <v>178</v>
      </c>
      <c r="Q134" s="114">
        <v>63.277086363636371</v>
      </c>
      <c r="R134" s="117">
        <f t="shared" si="17"/>
        <v>355.48924923391218</v>
      </c>
      <c r="S134" s="94"/>
      <c r="T134" s="94"/>
      <c r="U134" s="81">
        <f t="shared" si="10"/>
        <v>63.277086363636371</v>
      </c>
      <c r="V134" s="81">
        <f t="shared" si="8"/>
        <v>759.3250363636364</v>
      </c>
      <c r="W134" s="118"/>
      <c r="X134" s="118"/>
      <c r="Y134" s="112"/>
      <c r="Z134" s="66">
        <f t="shared" si="11"/>
        <v>759.3250363636364</v>
      </c>
      <c r="AA134" s="111">
        <v>387.84</v>
      </c>
      <c r="AB134" s="105"/>
      <c r="AC134" s="66">
        <f t="shared" si="18"/>
        <v>1147.1650363636363</v>
      </c>
      <c r="AD134" s="19" t="s">
        <v>39</v>
      </c>
      <c r="AE134" s="94"/>
      <c r="AF134" s="94"/>
      <c r="AG134" s="94"/>
      <c r="AH134" s="94"/>
      <c r="AI134" s="94"/>
      <c r="AJ134" s="94"/>
      <c r="AK134" s="94"/>
      <c r="AL134" s="94"/>
      <c r="AM134" s="94"/>
      <c r="AN134" s="94"/>
      <c r="AO134" s="94"/>
      <c r="AP134" s="94"/>
    </row>
    <row r="135" spans="1:42" s="95" customFormat="1" ht="40.5" x14ac:dyDescent="0.35">
      <c r="A135" s="93">
        <v>7</v>
      </c>
      <c r="B135" s="92" t="s">
        <v>130</v>
      </c>
      <c r="C135" s="19" t="s">
        <v>76</v>
      </c>
      <c r="D135" s="19" t="s">
        <v>148</v>
      </c>
      <c r="E135" s="91" t="s">
        <v>11</v>
      </c>
      <c r="F135" s="17" t="s">
        <v>12</v>
      </c>
      <c r="G135" s="20" t="s">
        <v>64</v>
      </c>
      <c r="H135" s="17">
        <v>14300</v>
      </c>
      <c r="I135" s="17">
        <v>2007</v>
      </c>
      <c r="J135" s="85">
        <v>0</v>
      </c>
      <c r="K135" s="60" t="s">
        <v>17</v>
      </c>
      <c r="L135" s="59">
        <v>13</v>
      </c>
      <c r="M135" s="59">
        <v>14</v>
      </c>
      <c r="N135" s="66">
        <v>65</v>
      </c>
      <c r="O135" s="59">
        <v>1430</v>
      </c>
      <c r="P135" s="80">
        <f t="shared" si="13"/>
        <v>200.2</v>
      </c>
      <c r="Q135" s="114">
        <v>69.292940909090902</v>
      </c>
      <c r="R135" s="117">
        <f t="shared" si="17"/>
        <v>346.11858595949502</v>
      </c>
      <c r="S135" s="94"/>
      <c r="T135" s="94"/>
      <c r="U135" s="81">
        <f t="shared" si="10"/>
        <v>69.292940909090902</v>
      </c>
      <c r="V135" s="81">
        <f t="shared" si="8"/>
        <v>831.51529090909082</v>
      </c>
      <c r="W135" s="118">
        <v>103.999</v>
      </c>
      <c r="X135" s="118">
        <v>33.9</v>
      </c>
      <c r="Y135" s="112"/>
      <c r="Z135" s="66">
        <f t="shared" si="11"/>
        <v>969.41429090909082</v>
      </c>
      <c r="AA135" s="111">
        <v>482.32252</v>
      </c>
      <c r="AB135" s="107">
        <v>15195</v>
      </c>
      <c r="AC135" s="66">
        <f t="shared" si="18"/>
        <v>16646.736810909089</v>
      </c>
      <c r="AD135" s="19" t="s">
        <v>39</v>
      </c>
      <c r="AE135" s="94"/>
      <c r="AF135" s="94"/>
      <c r="AG135" s="94"/>
      <c r="AH135" s="94"/>
      <c r="AI135" s="94"/>
      <c r="AJ135" s="94"/>
      <c r="AK135" s="94"/>
      <c r="AL135" s="94"/>
      <c r="AM135" s="94"/>
      <c r="AN135" s="94"/>
      <c r="AO135" s="94"/>
      <c r="AP135" s="94"/>
    </row>
    <row r="136" spans="1:42" s="95" customFormat="1" ht="40.5" x14ac:dyDescent="0.35">
      <c r="A136" s="93">
        <v>8</v>
      </c>
      <c r="B136" s="92" t="s">
        <v>141</v>
      </c>
      <c r="C136" s="19" t="s">
        <v>76</v>
      </c>
      <c r="D136" s="19" t="s">
        <v>147</v>
      </c>
      <c r="E136" s="17" t="s">
        <v>11</v>
      </c>
      <c r="F136" s="17" t="s">
        <v>12</v>
      </c>
      <c r="G136" s="20" t="s">
        <v>16</v>
      </c>
      <c r="H136" s="17">
        <v>8430</v>
      </c>
      <c r="I136" s="17">
        <v>2010</v>
      </c>
      <c r="J136" s="85">
        <v>0</v>
      </c>
      <c r="K136" s="60" t="s">
        <v>17</v>
      </c>
      <c r="L136" s="59">
        <v>9</v>
      </c>
      <c r="M136" s="59">
        <v>10</v>
      </c>
      <c r="N136" s="66">
        <v>81</v>
      </c>
      <c r="O136" s="59">
        <v>1780</v>
      </c>
      <c r="P136" s="80">
        <f t="shared" si="13"/>
        <v>178</v>
      </c>
      <c r="Q136" s="114">
        <v>59.247872727272735</v>
      </c>
      <c r="R136" s="117">
        <f t="shared" si="17"/>
        <v>332.85321756894797</v>
      </c>
      <c r="S136" s="94"/>
      <c r="T136" s="94"/>
      <c r="U136" s="81">
        <f t="shared" si="10"/>
        <v>59.247872727272735</v>
      </c>
      <c r="V136" s="81">
        <f t="shared" si="8"/>
        <v>710.97447272727277</v>
      </c>
      <c r="W136" s="118"/>
      <c r="X136" s="118"/>
      <c r="Y136" s="112"/>
      <c r="Z136" s="66">
        <f t="shared" si="11"/>
        <v>710.97447272727277</v>
      </c>
      <c r="AA136" s="111">
        <v>484.28091999999998</v>
      </c>
      <c r="AB136" s="104">
        <v>7520</v>
      </c>
      <c r="AC136" s="66">
        <f t="shared" si="18"/>
        <v>8715.2553927272729</v>
      </c>
      <c r="AD136" s="19" t="s">
        <v>39</v>
      </c>
      <c r="AE136" s="94"/>
      <c r="AF136" s="94"/>
      <c r="AG136" s="94"/>
      <c r="AH136" s="94"/>
      <c r="AI136" s="94"/>
      <c r="AJ136" s="94"/>
      <c r="AK136" s="94"/>
      <c r="AL136" s="94"/>
      <c r="AM136" s="94"/>
      <c r="AN136" s="94"/>
      <c r="AO136" s="94"/>
      <c r="AP136" s="94"/>
    </row>
    <row r="137" spans="1:42" s="95" customFormat="1" ht="40.5" x14ac:dyDescent="0.35">
      <c r="A137" s="93">
        <v>9</v>
      </c>
      <c r="B137" s="92" t="s">
        <v>136</v>
      </c>
      <c r="C137" s="19" t="s">
        <v>76</v>
      </c>
      <c r="D137" s="19" t="s">
        <v>145</v>
      </c>
      <c r="E137" s="17" t="s">
        <v>11</v>
      </c>
      <c r="F137" s="17" t="s">
        <v>12</v>
      </c>
      <c r="G137" s="20" t="s">
        <v>16</v>
      </c>
      <c r="H137" s="17">
        <v>8375</v>
      </c>
      <c r="I137" s="17">
        <v>2013</v>
      </c>
      <c r="J137" s="85">
        <v>1</v>
      </c>
      <c r="K137" s="60" t="s">
        <v>17</v>
      </c>
      <c r="L137" s="59">
        <v>9</v>
      </c>
      <c r="M137" s="59">
        <v>10</v>
      </c>
      <c r="N137" s="66">
        <v>81</v>
      </c>
      <c r="O137" s="59">
        <v>1780</v>
      </c>
      <c r="P137" s="80">
        <f t="shared" si="13"/>
        <v>178</v>
      </c>
      <c r="Q137" s="114">
        <v>70.575750000000014</v>
      </c>
      <c r="R137" s="117">
        <f t="shared" si="17"/>
        <v>396.49297752808997</v>
      </c>
      <c r="S137" s="94"/>
      <c r="T137" s="94"/>
      <c r="U137" s="81">
        <f t="shared" si="10"/>
        <v>70.575750000000014</v>
      </c>
      <c r="V137" s="81">
        <f t="shared" si="8"/>
        <v>846.90900000000011</v>
      </c>
      <c r="W137" s="118">
        <v>241.2</v>
      </c>
      <c r="X137" s="118"/>
      <c r="Y137" s="112"/>
      <c r="Z137" s="66">
        <f t="shared" si="11"/>
        <v>1088.1090000000002</v>
      </c>
      <c r="AA137" s="111">
        <v>326.762</v>
      </c>
      <c r="AB137" s="105"/>
      <c r="AC137" s="66">
        <f t="shared" si="18"/>
        <v>1414.8710000000001</v>
      </c>
      <c r="AD137" s="19" t="s">
        <v>39</v>
      </c>
      <c r="AE137" s="94"/>
      <c r="AF137" s="94"/>
      <c r="AG137" s="94"/>
      <c r="AH137" s="94"/>
      <c r="AI137" s="94"/>
      <c r="AJ137" s="94"/>
      <c r="AK137" s="94"/>
      <c r="AL137" s="94"/>
      <c r="AM137" s="94"/>
      <c r="AN137" s="94"/>
      <c r="AO137" s="94"/>
      <c r="AP137" s="94"/>
    </row>
    <row r="138" spans="1:42" s="95" customFormat="1" ht="40.5" x14ac:dyDescent="0.35">
      <c r="A138" s="93">
        <v>10</v>
      </c>
      <c r="B138" s="92" t="s">
        <v>137</v>
      </c>
      <c r="C138" s="19" t="s">
        <v>76</v>
      </c>
      <c r="D138" s="19" t="s">
        <v>160</v>
      </c>
      <c r="E138" s="17" t="s">
        <v>11</v>
      </c>
      <c r="F138" s="17" t="s">
        <v>12</v>
      </c>
      <c r="G138" s="20" t="s">
        <v>16</v>
      </c>
      <c r="H138" s="17">
        <v>8375</v>
      </c>
      <c r="I138" s="17">
        <v>2013</v>
      </c>
      <c r="J138" s="85">
        <v>1</v>
      </c>
      <c r="K138" s="60" t="s">
        <v>17</v>
      </c>
      <c r="L138" s="59">
        <v>9</v>
      </c>
      <c r="M138" s="59">
        <v>10</v>
      </c>
      <c r="N138" s="66">
        <v>81</v>
      </c>
      <c r="O138" s="59">
        <v>1780</v>
      </c>
      <c r="P138" s="80">
        <f t="shared" si="13"/>
        <v>178</v>
      </c>
      <c r="Q138" s="114">
        <v>58.293327272727275</v>
      </c>
      <c r="R138" s="117">
        <f t="shared" si="17"/>
        <v>327.49060265577123</v>
      </c>
      <c r="S138" s="94"/>
      <c r="T138" s="94"/>
      <c r="U138" s="81">
        <f t="shared" si="10"/>
        <v>58.293327272727275</v>
      </c>
      <c r="V138" s="81">
        <f t="shared" si="8"/>
        <v>699.51992727272727</v>
      </c>
      <c r="W138" s="118">
        <v>96</v>
      </c>
      <c r="X138" s="118"/>
      <c r="Y138" s="112"/>
      <c r="Z138" s="66">
        <f t="shared" si="11"/>
        <v>795.51992727272727</v>
      </c>
      <c r="AA138" s="111">
        <v>159.36000000000001</v>
      </c>
      <c r="AB138" s="105"/>
      <c r="AC138" s="66">
        <f t="shared" si="18"/>
        <v>954.87992727272729</v>
      </c>
      <c r="AD138" s="19" t="s">
        <v>39</v>
      </c>
      <c r="AE138" s="94"/>
      <c r="AF138" s="94"/>
      <c r="AG138" s="94"/>
      <c r="AH138" s="94"/>
      <c r="AI138" s="94"/>
      <c r="AJ138" s="94"/>
      <c r="AK138" s="94"/>
      <c r="AL138" s="94"/>
      <c r="AM138" s="94"/>
      <c r="AN138" s="94"/>
      <c r="AO138" s="94"/>
      <c r="AP138" s="94"/>
    </row>
    <row r="139" spans="1:42" s="95" customFormat="1" ht="40.5" x14ac:dyDescent="0.35">
      <c r="A139" s="93">
        <v>11</v>
      </c>
      <c r="B139" s="92" t="s">
        <v>138</v>
      </c>
      <c r="C139" s="19" t="s">
        <v>76</v>
      </c>
      <c r="D139" s="19" t="s">
        <v>161</v>
      </c>
      <c r="E139" s="17" t="s">
        <v>11</v>
      </c>
      <c r="F139" s="17" t="s">
        <v>12</v>
      </c>
      <c r="G139" s="20" t="s">
        <v>16</v>
      </c>
      <c r="H139" s="17">
        <v>8375</v>
      </c>
      <c r="I139" s="17">
        <v>2013</v>
      </c>
      <c r="J139" s="85">
        <v>1</v>
      </c>
      <c r="K139" s="60" t="s">
        <v>17</v>
      </c>
      <c r="L139" s="59">
        <v>9</v>
      </c>
      <c r="M139" s="59">
        <v>10</v>
      </c>
      <c r="N139" s="66">
        <v>81</v>
      </c>
      <c r="O139" s="59">
        <v>1780</v>
      </c>
      <c r="P139" s="80">
        <f t="shared" si="13"/>
        <v>178</v>
      </c>
      <c r="Q139" s="114">
        <v>61.776327272727279</v>
      </c>
      <c r="R139" s="117">
        <f t="shared" si="17"/>
        <v>347.0580183861083</v>
      </c>
      <c r="S139" s="94"/>
      <c r="T139" s="94"/>
      <c r="U139" s="81">
        <f t="shared" si="10"/>
        <v>61.776327272727279</v>
      </c>
      <c r="V139" s="81">
        <f t="shared" si="8"/>
        <v>741.31592727272732</v>
      </c>
      <c r="W139" s="118"/>
      <c r="X139" s="118">
        <v>33</v>
      </c>
      <c r="Y139" s="112"/>
      <c r="Z139" s="66">
        <f t="shared" si="11"/>
        <v>774.31592727272732</v>
      </c>
      <c r="AA139" s="111">
        <v>329.08095000000003</v>
      </c>
      <c r="AB139" s="105"/>
      <c r="AC139" s="66">
        <f t="shared" si="18"/>
        <v>1103.3968772727274</v>
      </c>
      <c r="AD139" s="19" t="s">
        <v>39</v>
      </c>
      <c r="AE139" s="94"/>
      <c r="AF139" s="94"/>
      <c r="AG139" s="94"/>
      <c r="AH139" s="94"/>
      <c r="AI139" s="94"/>
      <c r="AJ139" s="94"/>
      <c r="AK139" s="94"/>
      <c r="AL139" s="94"/>
      <c r="AM139" s="94"/>
      <c r="AN139" s="94"/>
      <c r="AO139" s="94"/>
      <c r="AP139" s="94"/>
    </row>
    <row r="140" spans="1:42" s="95" customFormat="1" ht="40.5" x14ac:dyDescent="0.35">
      <c r="A140" s="93">
        <v>12</v>
      </c>
      <c r="B140" s="92" t="s">
        <v>139</v>
      </c>
      <c r="C140" s="19" t="s">
        <v>76</v>
      </c>
      <c r="D140" s="19" t="s">
        <v>162</v>
      </c>
      <c r="E140" s="17" t="s">
        <v>11</v>
      </c>
      <c r="F140" s="17" t="s">
        <v>12</v>
      </c>
      <c r="G140" s="20" t="s">
        <v>16</v>
      </c>
      <c r="H140" s="17">
        <v>8375</v>
      </c>
      <c r="I140" s="17">
        <v>2013</v>
      </c>
      <c r="J140" s="85">
        <v>1</v>
      </c>
      <c r="K140" s="60" t="s">
        <v>17</v>
      </c>
      <c r="L140" s="59">
        <v>9</v>
      </c>
      <c r="M140" s="59">
        <v>10</v>
      </c>
      <c r="N140" s="66">
        <v>81</v>
      </c>
      <c r="O140" s="59">
        <v>1780</v>
      </c>
      <c r="P140" s="80">
        <f t="shared" si="13"/>
        <v>178</v>
      </c>
      <c r="Q140" s="114">
        <v>74.051795454545456</v>
      </c>
      <c r="R140" s="117">
        <f t="shared" si="17"/>
        <v>416.02132277834528</v>
      </c>
      <c r="S140" s="94"/>
      <c r="T140" s="94"/>
      <c r="U140" s="81">
        <f t="shared" si="10"/>
        <v>74.051795454545456</v>
      </c>
      <c r="V140" s="81">
        <f t="shared" si="8"/>
        <v>888.62154545454541</v>
      </c>
      <c r="W140" s="118"/>
      <c r="X140" s="118"/>
      <c r="Y140" s="112"/>
      <c r="Z140" s="66">
        <f t="shared" si="11"/>
        <v>888.62154545454541</v>
      </c>
      <c r="AA140" s="111">
        <v>319.512</v>
      </c>
      <c r="AB140" s="105"/>
      <c r="AC140" s="66">
        <f t="shared" si="18"/>
        <v>1208.1335454545454</v>
      </c>
      <c r="AD140" s="19" t="s">
        <v>39</v>
      </c>
      <c r="AE140" s="94"/>
      <c r="AF140" s="94"/>
      <c r="AG140" s="94"/>
      <c r="AH140" s="94"/>
      <c r="AI140" s="94"/>
      <c r="AJ140" s="94"/>
      <c r="AK140" s="94"/>
      <c r="AL140" s="94"/>
      <c r="AM140" s="94"/>
      <c r="AN140" s="94"/>
      <c r="AO140" s="94"/>
      <c r="AP140" s="94"/>
    </row>
    <row r="141" spans="1:42" s="95" customFormat="1" ht="40.5" x14ac:dyDescent="0.35">
      <c r="A141" s="93">
        <v>13</v>
      </c>
      <c r="B141" s="92" t="s">
        <v>142</v>
      </c>
      <c r="C141" s="19" t="s">
        <v>76</v>
      </c>
      <c r="D141" s="19" t="s">
        <v>165</v>
      </c>
      <c r="E141" s="17" t="s">
        <v>11</v>
      </c>
      <c r="F141" s="17" t="s">
        <v>12</v>
      </c>
      <c r="G141" s="20" t="s">
        <v>16</v>
      </c>
      <c r="H141" s="17">
        <v>5280</v>
      </c>
      <c r="I141" s="17">
        <v>2015</v>
      </c>
      <c r="J141" s="85">
        <v>1</v>
      </c>
      <c r="K141" s="60" t="s">
        <v>17</v>
      </c>
      <c r="L141" s="59">
        <v>8</v>
      </c>
      <c r="M141" s="59">
        <v>9</v>
      </c>
      <c r="N141" s="66">
        <v>65</v>
      </c>
      <c r="O141" s="59">
        <v>1430</v>
      </c>
      <c r="P141" s="80">
        <f t="shared" si="13"/>
        <v>128.69999999999999</v>
      </c>
      <c r="Q141" s="114">
        <v>43.055281818181804</v>
      </c>
      <c r="R141" s="117">
        <f t="shared" si="17"/>
        <v>334.53987426714696</v>
      </c>
      <c r="S141" s="94"/>
      <c r="T141" s="94"/>
      <c r="U141" s="81">
        <f t="shared" si="10"/>
        <v>43.055281818181804</v>
      </c>
      <c r="V141" s="81">
        <f t="shared" si="8"/>
        <v>516.66338181818162</v>
      </c>
      <c r="W141" s="118">
        <v>97.998999999999995</v>
      </c>
      <c r="X141" s="118"/>
      <c r="Y141" s="112"/>
      <c r="Z141" s="66">
        <f t="shared" si="11"/>
        <v>614.66238181818164</v>
      </c>
      <c r="AA141" s="111">
        <v>61.25</v>
      </c>
      <c r="AB141" s="105"/>
      <c r="AC141" s="66">
        <f t="shared" si="18"/>
        <v>675.91238181818164</v>
      </c>
      <c r="AD141" s="19" t="s">
        <v>39</v>
      </c>
      <c r="AE141" s="94"/>
      <c r="AF141" s="94"/>
      <c r="AG141" s="94"/>
      <c r="AH141" s="94"/>
      <c r="AI141" s="94"/>
      <c r="AJ141" s="94"/>
      <c r="AK141" s="94"/>
      <c r="AL141" s="94"/>
      <c r="AM141" s="94"/>
      <c r="AN141" s="94"/>
      <c r="AO141" s="94"/>
      <c r="AP141" s="94"/>
    </row>
    <row r="142" spans="1:42" s="30" customFormat="1" ht="40.5" x14ac:dyDescent="0.35">
      <c r="A142" s="93">
        <v>14</v>
      </c>
      <c r="B142" s="92" t="s">
        <v>130</v>
      </c>
      <c r="C142" s="19" t="s">
        <v>76</v>
      </c>
      <c r="D142" s="19" t="s">
        <v>167</v>
      </c>
      <c r="E142" s="17" t="s">
        <v>11</v>
      </c>
      <c r="F142" s="17" t="s">
        <v>12</v>
      </c>
      <c r="G142" s="20" t="s">
        <v>16</v>
      </c>
      <c r="H142" s="17">
        <v>8375</v>
      </c>
      <c r="I142" s="17">
        <v>2013</v>
      </c>
      <c r="J142" s="85">
        <v>1</v>
      </c>
      <c r="K142" s="60" t="s">
        <v>17</v>
      </c>
      <c r="L142" s="59">
        <v>9</v>
      </c>
      <c r="M142" s="59">
        <v>10</v>
      </c>
      <c r="N142" s="66">
        <v>70</v>
      </c>
      <c r="O142" s="59">
        <v>1540</v>
      </c>
      <c r="P142" s="80">
        <f t="shared" si="13"/>
        <v>154</v>
      </c>
      <c r="Q142" s="115">
        <v>88.189754545454534</v>
      </c>
      <c r="R142" s="117">
        <f t="shared" si="17"/>
        <v>572.66074380165276</v>
      </c>
      <c r="S142" s="59"/>
      <c r="T142" s="59"/>
      <c r="U142" s="81">
        <f t="shared" si="10"/>
        <v>88.189754545454534</v>
      </c>
      <c r="V142" s="81">
        <f t="shared" si="8"/>
        <v>1058.2770545454543</v>
      </c>
      <c r="W142" s="118"/>
      <c r="X142" s="118">
        <v>33</v>
      </c>
      <c r="Y142" s="112"/>
      <c r="Z142" s="66">
        <f t="shared" si="11"/>
        <v>1091.2770545454543</v>
      </c>
      <c r="AA142" s="111">
        <v>701.17892999999992</v>
      </c>
      <c r="AB142" s="104"/>
      <c r="AC142" s="66">
        <f t="shared" si="18"/>
        <v>1792.4559845454542</v>
      </c>
      <c r="AD142" s="19" t="s">
        <v>39</v>
      </c>
      <c r="AE142" s="19"/>
      <c r="AF142" s="17"/>
      <c r="AG142" s="60"/>
      <c r="AH142" s="60"/>
      <c r="AI142" s="60"/>
      <c r="AJ142" s="61"/>
      <c r="AK142" s="17"/>
      <c r="AL142" s="60"/>
      <c r="AM142" s="60"/>
      <c r="AN142" s="60"/>
      <c r="AO142" s="61"/>
      <c r="AP142" s="19"/>
    </row>
    <row r="143" spans="1:42" s="30" customFormat="1" ht="40.5" x14ac:dyDescent="0.35">
      <c r="A143" s="93">
        <v>15</v>
      </c>
      <c r="B143" s="92" t="s">
        <v>130</v>
      </c>
      <c r="C143" s="19" t="s">
        <v>76</v>
      </c>
      <c r="D143" s="19" t="s">
        <v>168</v>
      </c>
      <c r="E143" s="17" t="s">
        <v>11</v>
      </c>
      <c r="F143" s="17" t="s">
        <v>12</v>
      </c>
      <c r="G143" s="20" t="s">
        <v>16</v>
      </c>
      <c r="H143" s="17">
        <v>8375</v>
      </c>
      <c r="I143" s="17">
        <v>2013</v>
      </c>
      <c r="J143" s="85">
        <v>1</v>
      </c>
      <c r="K143" s="60" t="s">
        <v>17</v>
      </c>
      <c r="L143" s="59">
        <v>9</v>
      </c>
      <c r="M143" s="59">
        <v>10</v>
      </c>
      <c r="N143" s="66">
        <v>70</v>
      </c>
      <c r="O143" s="59">
        <v>1540</v>
      </c>
      <c r="P143" s="80">
        <f t="shared" si="13"/>
        <v>154</v>
      </c>
      <c r="Q143" s="115">
        <v>58.9801</v>
      </c>
      <c r="R143" s="117">
        <f t="shared" si="17"/>
        <v>382.9876623376623</v>
      </c>
      <c r="S143" s="59"/>
      <c r="T143" s="59"/>
      <c r="U143" s="81">
        <f t="shared" si="10"/>
        <v>58.9801</v>
      </c>
      <c r="V143" s="81">
        <f t="shared" si="8"/>
        <v>707.76120000000003</v>
      </c>
      <c r="W143" s="118">
        <v>140</v>
      </c>
      <c r="X143" s="118"/>
      <c r="Y143" s="112"/>
      <c r="Z143" s="66">
        <f t="shared" si="11"/>
        <v>847.76120000000003</v>
      </c>
      <c r="AA143" s="111">
        <v>122.01300000000001</v>
      </c>
      <c r="AB143" s="104"/>
      <c r="AC143" s="66">
        <f t="shared" si="18"/>
        <v>969.77420000000006</v>
      </c>
      <c r="AD143" s="19" t="s">
        <v>39</v>
      </c>
      <c r="AE143" s="19"/>
      <c r="AF143" s="17"/>
      <c r="AG143" s="60"/>
      <c r="AH143" s="60"/>
      <c r="AI143" s="60"/>
      <c r="AJ143" s="61"/>
      <c r="AK143" s="17"/>
      <c r="AL143" s="60"/>
      <c r="AM143" s="60"/>
      <c r="AN143" s="60"/>
      <c r="AO143" s="61"/>
      <c r="AP143" s="19"/>
    </row>
    <row r="144" spans="1:42" s="30" customFormat="1" ht="40.5" x14ac:dyDescent="0.35">
      <c r="A144" s="93">
        <v>16</v>
      </c>
      <c r="B144" s="92" t="s">
        <v>130</v>
      </c>
      <c r="C144" s="19" t="s">
        <v>76</v>
      </c>
      <c r="D144" s="19" t="s">
        <v>174</v>
      </c>
      <c r="E144" s="17" t="s">
        <v>26</v>
      </c>
      <c r="F144" s="17" t="s">
        <v>21</v>
      </c>
      <c r="G144" s="20" t="s">
        <v>28</v>
      </c>
      <c r="H144" s="17">
        <v>12940</v>
      </c>
      <c r="I144" s="17">
        <v>2013</v>
      </c>
      <c r="J144" s="85">
        <v>0</v>
      </c>
      <c r="K144" s="60" t="s">
        <v>17</v>
      </c>
      <c r="L144" s="59">
        <v>10</v>
      </c>
      <c r="M144" s="59">
        <v>11</v>
      </c>
      <c r="N144" s="66">
        <v>0</v>
      </c>
      <c r="O144" s="59">
        <v>0</v>
      </c>
      <c r="P144" s="80">
        <f t="shared" si="13"/>
        <v>0</v>
      </c>
      <c r="Q144" s="115">
        <v>0</v>
      </c>
      <c r="R144" s="117" t="e">
        <f t="shared" si="17"/>
        <v>#DIV/0!</v>
      </c>
      <c r="S144" s="59"/>
      <c r="T144" s="59"/>
      <c r="U144" s="81">
        <f t="shared" si="10"/>
        <v>0</v>
      </c>
      <c r="V144" s="81">
        <f t="shared" ref="V144:V158" si="19">U144*12</f>
        <v>0</v>
      </c>
      <c r="W144" s="118"/>
      <c r="X144" s="118">
        <v>38.9</v>
      </c>
      <c r="Y144" s="112"/>
      <c r="Z144" s="66">
        <f t="shared" si="11"/>
        <v>38.9</v>
      </c>
      <c r="AA144" s="111">
        <v>0</v>
      </c>
      <c r="AB144" s="104"/>
      <c r="AC144" s="66">
        <f t="shared" si="18"/>
        <v>38.9</v>
      </c>
      <c r="AD144" s="19" t="s">
        <v>39</v>
      </c>
      <c r="AE144" s="19"/>
      <c r="AF144" s="17"/>
      <c r="AG144" s="60"/>
      <c r="AH144" s="60"/>
      <c r="AI144" s="60"/>
      <c r="AJ144" s="61"/>
      <c r="AK144" s="17"/>
      <c r="AL144" s="60"/>
      <c r="AM144" s="60"/>
      <c r="AN144" s="60"/>
      <c r="AO144" s="61"/>
      <c r="AP144" s="19"/>
    </row>
    <row r="145" spans="1:42" s="30" customFormat="1" ht="40.5" x14ac:dyDescent="0.35">
      <c r="A145" s="93">
        <v>17</v>
      </c>
      <c r="B145" s="92" t="s">
        <v>180</v>
      </c>
      <c r="C145" s="19" t="s">
        <v>76</v>
      </c>
      <c r="D145" s="19" t="s">
        <v>294</v>
      </c>
      <c r="E145" s="17" t="s">
        <v>11</v>
      </c>
      <c r="F145" s="17" t="s">
        <v>12</v>
      </c>
      <c r="G145" s="20" t="s">
        <v>16</v>
      </c>
      <c r="H145" s="17">
        <v>8375</v>
      </c>
      <c r="I145" s="17">
        <v>2013</v>
      </c>
      <c r="J145" s="85">
        <v>1</v>
      </c>
      <c r="K145" s="60" t="s">
        <v>17</v>
      </c>
      <c r="L145" s="59">
        <v>9</v>
      </c>
      <c r="M145" s="59">
        <v>10</v>
      </c>
      <c r="N145" s="66">
        <v>81</v>
      </c>
      <c r="O145" s="59">
        <v>1780</v>
      </c>
      <c r="P145" s="80">
        <f t="shared" si="13"/>
        <v>178</v>
      </c>
      <c r="Q145" s="115">
        <v>58.293327272727275</v>
      </c>
      <c r="R145" s="117">
        <f t="shared" si="17"/>
        <v>327.49060265577123</v>
      </c>
      <c r="S145" s="59"/>
      <c r="T145" s="59"/>
      <c r="U145" s="81">
        <f t="shared" ref="U145:U158" si="20">(Q145+T145)</f>
        <v>58.293327272727275</v>
      </c>
      <c r="V145" s="81">
        <f t="shared" si="19"/>
        <v>699.51992727272727</v>
      </c>
      <c r="W145" s="118"/>
      <c r="X145" s="118"/>
      <c r="Y145" s="112"/>
      <c r="Z145" s="66">
        <f t="shared" ref="Z145:Z158" si="21">SUM(V145:Y145)</f>
        <v>699.51992727272727</v>
      </c>
      <c r="AA145" s="111">
        <v>131.13300000000001</v>
      </c>
      <c r="AB145" s="104"/>
      <c r="AC145" s="66">
        <f t="shared" si="18"/>
        <v>830.65292727272731</v>
      </c>
      <c r="AD145" s="19" t="s">
        <v>39</v>
      </c>
      <c r="AE145" s="19"/>
      <c r="AF145" s="17"/>
      <c r="AG145" s="60"/>
      <c r="AH145" s="60"/>
      <c r="AI145" s="60"/>
      <c r="AJ145" s="61"/>
      <c r="AK145" s="17"/>
      <c r="AL145" s="60"/>
      <c r="AM145" s="60"/>
      <c r="AN145" s="60"/>
      <c r="AO145" s="61"/>
      <c r="AP145" s="19"/>
    </row>
    <row r="146" spans="1:42" s="30" customFormat="1" ht="40.5" x14ac:dyDescent="0.35">
      <c r="A146" s="93">
        <v>18</v>
      </c>
      <c r="B146" s="92" t="s">
        <v>131</v>
      </c>
      <c r="C146" s="19" t="s">
        <v>76</v>
      </c>
      <c r="D146" s="19" t="s">
        <v>182</v>
      </c>
      <c r="E146" s="17" t="s">
        <v>11</v>
      </c>
      <c r="F146" s="17" t="s">
        <v>12</v>
      </c>
      <c r="G146" s="20" t="s">
        <v>16</v>
      </c>
      <c r="H146" s="17">
        <v>8430</v>
      </c>
      <c r="I146" s="17">
        <v>2010</v>
      </c>
      <c r="J146" s="85">
        <v>0</v>
      </c>
      <c r="K146" s="60" t="s">
        <v>17</v>
      </c>
      <c r="L146" s="59">
        <v>9</v>
      </c>
      <c r="M146" s="59">
        <v>10</v>
      </c>
      <c r="N146" s="66">
        <v>60</v>
      </c>
      <c r="O146" s="59">
        <v>1320</v>
      </c>
      <c r="P146" s="80">
        <f t="shared" ref="P146:P158" si="22">+O146*M146/100</f>
        <v>132</v>
      </c>
      <c r="Q146" s="115">
        <v>42.100736363636358</v>
      </c>
      <c r="R146" s="117">
        <f t="shared" si="17"/>
        <v>318.94497245179059</v>
      </c>
      <c r="S146" s="59"/>
      <c r="T146" s="59"/>
      <c r="U146" s="81">
        <f t="shared" si="20"/>
        <v>42.100736363636358</v>
      </c>
      <c r="V146" s="81">
        <f t="shared" si="19"/>
        <v>505.20883636363629</v>
      </c>
      <c r="W146" s="118"/>
      <c r="X146" s="118"/>
      <c r="Y146" s="112"/>
      <c r="Z146" s="66">
        <f t="shared" si="21"/>
        <v>505.20883636363629</v>
      </c>
      <c r="AA146" s="111">
        <v>127.32203999999999</v>
      </c>
      <c r="AB146" s="104">
        <v>7520</v>
      </c>
      <c r="AC146" s="66">
        <f t="shared" si="18"/>
        <v>8152.5308763636367</v>
      </c>
      <c r="AD146" s="19" t="s">
        <v>39</v>
      </c>
      <c r="AE146" s="19"/>
      <c r="AF146" s="17"/>
      <c r="AG146" s="60"/>
      <c r="AH146" s="60"/>
      <c r="AI146" s="60"/>
      <c r="AJ146" s="61"/>
      <c r="AK146" s="17"/>
      <c r="AL146" s="60"/>
      <c r="AM146" s="60"/>
      <c r="AN146" s="60"/>
      <c r="AO146" s="61"/>
      <c r="AP146" s="19"/>
    </row>
    <row r="147" spans="1:42" s="30" customFormat="1" ht="40.5" x14ac:dyDescent="0.35">
      <c r="A147" s="93">
        <v>19</v>
      </c>
      <c r="B147" s="92" t="s">
        <v>130</v>
      </c>
      <c r="C147" s="19" t="s">
        <v>76</v>
      </c>
      <c r="D147" s="19" t="s">
        <v>183</v>
      </c>
      <c r="E147" s="17" t="s">
        <v>11</v>
      </c>
      <c r="F147" s="17" t="s">
        <v>12</v>
      </c>
      <c r="G147" s="20" t="s">
        <v>16</v>
      </c>
      <c r="H147" s="17">
        <v>8430</v>
      </c>
      <c r="I147" s="17">
        <v>2010</v>
      </c>
      <c r="J147" s="85">
        <v>0</v>
      </c>
      <c r="K147" s="60" t="s">
        <v>17</v>
      </c>
      <c r="L147" s="59">
        <v>9</v>
      </c>
      <c r="M147" s="59">
        <v>10</v>
      </c>
      <c r="N147" s="66">
        <v>60</v>
      </c>
      <c r="O147" s="59">
        <v>1320</v>
      </c>
      <c r="P147" s="80">
        <f t="shared" si="22"/>
        <v>132</v>
      </c>
      <c r="Q147" s="115">
        <v>185.6351318181818</v>
      </c>
      <c r="R147" s="117">
        <f t="shared" si="17"/>
        <v>1406.3267561983471</v>
      </c>
      <c r="S147" s="59"/>
      <c r="T147" s="59"/>
      <c r="U147" s="81">
        <f t="shared" si="20"/>
        <v>185.6351318181818</v>
      </c>
      <c r="V147" s="81">
        <f t="shared" si="19"/>
        <v>2227.6215818181818</v>
      </c>
      <c r="W147" s="118"/>
      <c r="X147" s="118">
        <v>33</v>
      </c>
      <c r="Y147" s="112"/>
      <c r="Z147" s="66">
        <f t="shared" si="21"/>
        <v>2260.6215818181818</v>
      </c>
      <c r="AA147" s="111">
        <v>970.76371999999992</v>
      </c>
      <c r="AB147" s="104">
        <v>7520</v>
      </c>
      <c r="AC147" s="66">
        <f t="shared" si="18"/>
        <v>10751.385301818182</v>
      </c>
      <c r="AD147" s="19" t="s">
        <v>39</v>
      </c>
      <c r="AE147" s="19"/>
      <c r="AF147" s="17"/>
      <c r="AG147" s="60"/>
      <c r="AH147" s="60"/>
      <c r="AI147" s="60"/>
      <c r="AJ147" s="61"/>
      <c r="AK147" s="17"/>
      <c r="AL147" s="60"/>
      <c r="AM147" s="60"/>
      <c r="AN147" s="60"/>
      <c r="AO147" s="61"/>
      <c r="AP147" s="19"/>
    </row>
    <row r="148" spans="1:42" s="30" customFormat="1" ht="40.5" x14ac:dyDescent="0.35">
      <c r="A148" s="93">
        <v>20</v>
      </c>
      <c r="B148" s="92" t="s">
        <v>142</v>
      </c>
      <c r="C148" s="19" t="s">
        <v>76</v>
      </c>
      <c r="D148" s="19" t="s">
        <v>186</v>
      </c>
      <c r="E148" s="17" t="s">
        <v>11</v>
      </c>
      <c r="F148" s="17" t="s">
        <v>12</v>
      </c>
      <c r="G148" s="20" t="s">
        <v>16</v>
      </c>
      <c r="H148" s="17">
        <v>8375</v>
      </c>
      <c r="I148" s="17">
        <v>2013</v>
      </c>
      <c r="J148" s="85">
        <v>1</v>
      </c>
      <c r="K148" s="60" t="s">
        <v>17</v>
      </c>
      <c r="L148" s="59">
        <v>9</v>
      </c>
      <c r="M148" s="59">
        <v>10</v>
      </c>
      <c r="N148" s="66">
        <v>81</v>
      </c>
      <c r="O148" s="59">
        <v>1780</v>
      </c>
      <c r="P148" s="80">
        <f t="shared" si="22"/>
        <v>178</v>
      </c>
      <c r="Q148" s="115">
        <v>58.293327272727275</v>
      </c>
      <c r="R148" s="117">
        <f t="shared" si="17"/>
        <v>327.49060265577123</v>
      </c>
      <c r="S148" s="59"/>
      <c r="T148" s="59"/>
      <c r="U148" s="81">
        <f t="shared" si="20"/>
        <v>58.293327272727275</v>
      </c>
      <c r="V148" s="81">
        <f t="shared" si="19"/>
        <v>699.51992727272727</v>
      </c>
      <c r="W148" s="118">
        <v>129.6</v>
      </c>
      <c r="X148" s="118"/>
      <c r="Y148" s="112"/>
      <c r="Z148" s="66">
        <f t="shared" si="21"/>
        <v>829.1199272727273</v>
      </c>
      <c r="AA148" s="111">
        <v>123.375</v>
      </c>
      <c r="AB148" s="104"/>
      <c r="AC148" s="66">
        <f t="shared" si="18"/>
        <v>952.4949272727273</v>
      </c>
      <c r="AD148" s="19" t="s">
        <v>39</v>
      </c>
      <c r="AE148" s="19"/>
      <c r="AF148" s="17"/>
      <c r="AG148" s="60"/>
      <c r="AH148" s="60"/>
      <c r="AI148" s="60"/>
      <c r="AJ148" s="61"/>
      <c r="AK148" s="17"/>
      <c r="AL148" s="60"/>
      <c r="AM148" s="60"/>
      <c r="AN148" s="60"/>
      <c r="AO148" s="61"/>
      <c r="AP148" s="19"/>
    </row>
    <row r="149" spans="1:42" s="30" customFormat="1" ht="40.5" x14ac:dyDescent="0.35">
      <c r="A149" s="93">
        <v>21</v>
      </c>
      <c r="B149" s="92" t="s">
        <v>130</v>
      </c>
      <c r="C149" s="19" t="s">
        <v>76</v>
      </c>
      <c r="D149" s="19" t="s">
        <v>187</v>
      </c>
      <c r="E149" s="17" t="s">
        <v>11</v>
      </c>
      <c r="F149" s="17" t="s">
        <v>12</v>
      </c>
      <c r="G149" s="20" t="s">
        <v>16</v>
      </c>
      <c r="H149" s="17">
        <v>8430</v>
      </c>
      <c r="I149" s="17">
        <v>2010</v>
      </c>
      <c r="J149" s="85">
        <v>1</v>
      </c>
      <c r="K149" s="60" t="s">
        <v>17</v>
      </c>
      <c r="L149" s="59">
        <v>9</v>
      </c>
      <c r="M149" s="59">
        <v>10</v>
      </c>
      <c r="N149" s="66">
        <v>70</v>
      </c>
      <c r="O149" s="59">
        <v>1540</v>
      </c>
      <c r="P149" s="80">
        <f t="shared" si="22"/>
        <v>154</v>
      </c>
      <c r="Q149" s="115">
        <v>56.002418181818186</v>
      </c>
      <c r="R149" s="117">
        <f t="shared" si="17"/>
        <v>363.6520661157025</v>
      </c>
      <c r="S149" s="59"/>
      <c r="T149" s="59"/>
      <c r="U149" s="81">
        <f t="shared" si="20"/>
        <v>56.002418181818186</v>
      </c>
      <c r="V149" s="81">
        <f t="shared" si="19"/>
        <v>672.02901818181817</v>
      </c>
      <c r="W149" s="118">
        <v>96</v>
      </c>
      <c r="X149" s="118"/>
      <c r="Y149" s="112"/>
      <c r="Z149" s="66">
        <f t="shared" si="21"/>
        <v>768.02901818181817</v>
      </c>
      <c r="AA149" s="111">
        <v>150.70676</v>
      </c>
      <c r="AB149" s="104">
        <v>7520</v>
      </c>
      <c r="AC149" s="66">
        <f t="shared" si="18"/>
        <v>8438.7357781818173</v>
      </c>
      <c r="AD149" s="19" t="s">
        <v>39</v>
      </c>
      <c r="AE149" s="19"/>
      <c r="AF149" s="17"/>
      <c r="AG149" s="60"/>
      <c r="AH149" s="60"/>
      <c r="AI149" s="60"/>
      <c r="AJ149" s="61"/>
      <c r="AK149" s="17"/>
      <c r="AL149" s="60"/>
      <c r="AM149" s="60"/>
      <c r="AN149" s="60"/>
      <c r="AO149" s="61"/>
      <c r="AP149" s="19"/>
    </row>
    <row r="150" spans="1:42" s="30" customFormat="1" ht="40.5" x14ac:dyDescent="0.35">
      <c r="A150" s="93">
        <v>22</v>
      </c>
      <c r="B150" s="92" t="s">
        <v>195</v>
      </c>
      <c r="C150" s="19" t="s">
        <v>76</v>
      </c>
      <c r="D150" s="19" t="s">
        <v>194</v>
      </c>
      <c r="E150" s="17" t="s">
        <v>11</v>
      </c>
      <c r="F150" s="17" t="s">
        <v>12</v>
      </c>
      <c r="G150" s="20" t="s">
        <v>16</v>
      </c>
      <c r="H150" s="17">
        <v>8375</v>
      </c>
      <c r="I150" s="17">
        <v>2013</v>
      </c>
      <c r="J150" s="85">
        <v>1</v>
      </c>
      <c r="K150" s="60" t="s">
        <v>17</v>
      </c>
      <c r="L150" s="59">
        <v>9</v>
      </c>
      <c r="M150" s="59">
        <v>10</v>
      </c>
      <c r="N150" s="66">
        <v>81</v>
      </c>
      <c r="O150" s="59">
        <v>1780</v>
      </c>
      <c r="P150" s="80">
        <f t="shared" si="22"/>
        <v>178</v>
      </c>
      <c r="Q150" s="115">
        <v>58.293327272727275</v>
      </c>
      <c r="R150" s="117">
        <f t="shared" si="17"/>
        <v>327.49060265577123</v>
      </c>
      <c r="S150" s="59"/>
      <c r="T150" s="59"/>
      <c r="U150" s="81">
        <f t="shared" si="20"/>
        <v>58.293327272727275</v>
      </c>
      <c r="V150" s="81">
        <f t="shared" si="19"/>
        <v>699.51992727272727</v>
      </c>
      <c r="W150" s="118"/>
      <c r="X150" s="118">
        <v>33</v>
      </c>
      <c r="Y150" s="112"/>
      <c r="Z150" s="66">
        <f t="shared" si="21"/>
        <v>732.51992727272727</v>
      </c>
      <c r="AA150" s="111">
        <v>518.74599000000001</v>
      </c>
      <c r="AB150" s="104"/>
      <c r="AC150" s="66">
        <f t="shared" si="18"/>
        <v>1251.2659172727272</v>
      </c>
      <c r="AD150" s="19" t="s">
        <v>39</v>
      </c>
      <c r="AE150" s="19"/>
      <c r="AF150" s="17"/>
      <c r="AG150" s="60"/>
      <c r="AH150" s="60"/>
      <c r="AI150" s="60"/>
      <c r="AJ150" s="61"/>
      <c r="AK150" s="17"/>
      <c r="AL150" s="60"/>
      <c r="AM150" s="60"/>
      <c r="AN150" s="60"/>
      <c r="AO150" s="61"/>
      <c r="AP150" s="19"/>
    </row>
    <row r="151" spans="1:42" s="30" customFormat="1" ht="40.5" x14ac:dyDescent="0.35">
      <c r="A151" s="93">
        <v>23</v>
      </c>
      <c r="B151" s="92" t="s">
        <v>197</v>
      </c>
      <c r="C151" s="19" t="s">
        <v>76</v>
      </c>
      <c r="D151" s="19" t="s">
        <v>196</v>
      </c>
      <c r="E151" s="17" t="s">
        <v>11</v>
      </c>
      <c r="F151" s="17" t="s">
        <v>12</v>
      </c>
      <c r="G151" s="20" t="s">
        <v>16</v>
      </c>
      <c r="H151" s="17">
        <v>8375</v>
      </c>
      <c r="I151" s="17">
        <v>2013</v>
      </c>
      <c r="J151" s="85">
        <v>1</v>
      </c>
      <c r="K151" s="60" t="s">
        <v>17</v>
      </c>
      <c r="L151" s="59">
        <v>9</v>
      </c>
      <c r="M151" s="59">
        <v>10</v>
      </c>
      <c r="N151" s="66">
        <v>110</v>
      </c>
      <c r="O151" s="59">
        <v>2420</v>
      </c>
      <c r="P151" s="80">
        <f t="shared" si="22"/>
        <v>242</v>
      </c>
      <c r="Q151" s="115">
        <v>80.962954545454551</v>
      </c>
      <c r="R151" s="117">
        <f t="shared" si="17"/>
        <v>334.55766341096921</v>
      </c>
      <c r="S151" s="59"/>
      <c r="T151" s="59"/>
      <c r="U151" s="81">
        <f t="shared" si="20"/>
        <v>80.962954545454551</v>
      </c>
      <c r="V151" s="81">
        <f t="shared" si="19"/>
        <v>971.55545454545461</v>
      </c>
      <c r="W151" s="118">
        <v>129.6</v>
      </c>
      <c r="X151" s="118"/>
      <c r="Y151" s="112"/>
      <c r="Z151" s="66">
        <f t="shared" si="21"/>
        <v>1101.1554545454546</v>
      </c>
      <c r="AA151" s="111">
        <v>245.76</v>
      </c>
      <c r="AB151" s="104"/>
      <c r="AC151" s="66">
        <f t="shared" si="18"/>
        <v>1346.9154545454546</v>
      </c>
      <c r="AD151" s="19" t="s">
        <v>39</v>
      </c>
      <c r="AE151" s="19"/>
      <c r="AF151" s="17"/>
      <c r="AG151" s="60"/>
      <c r="AH151" s="60"/>
      <c r="AI151" s="60"/>
      <c r="AJ151" s="61"/>
      <c r="AK151" s="17"/>
      <c r="AL151" s="60"/>
      <c r="AM151" s="60"/>
      <c r="AN151" s="60"/>
      <c r="AO151" s="61"/>
      <c r="AP151" s="19"/>
    </row>
    <row r="152" spans="1:42" s="30" customFormat="1" ht="40.5" x14ac:dyDescent="0.35">
      <c r="A152" s="93">
        <v>24</v>
      </c>
      <c r="B152" s="92" t="s">
        <v>131</v>
      </c>
      <c r="C152" s="19" t="s">
        <v>76</v>
      </c>
      <c r="D152" s="19" t="s">
        <v>203</v>
      </c>
      <c r="E152" s="17" t="s">
        <v>11</v>
      </c>
      <c r="F152" s="17" t="s">
        <v>12</v>
      </c>
      <c r="G152" s="20" t="s">
        <v>16</v>
      </c>
      <c r="H152" s="17">
        <v>8430</v>
      </c>
      <c r="I152" s="17">
        <v>2010</v>
      </c>
      <c r="J152" s="85">
        <v>0</v>
      </c>
      <c r="K152" s="60" t="s">
        <v>17</v>
      </c>
      <c r="L152" s="59">
        <v>9</v>
      </c>
      <c r="M152" s="59">
        <v>10</v>
      </c>
      <c r="N152" s="66">
        <v>60</v>
      </c>
      <c r="O152" s="59">
        <v>1320</v>
      </c>
      <c r="P152" s="80">
        <f t="shared" si="22"/>
        <v>132</v>
      </c>
      <c r="Q152" s="115">
        <v>52.780272727272738</v>
      </c>
      <c r="R152" s="117">
        <f t="shared" si="17"/>
        <v>399.85055096418739</v>
      </c>
      <c r="S152" s="59"/>
      <c r="T152" s="59"/>
      <c r="U152" s="81">
        <f t="shared" si="20"/>
        <v>52.780272727272738</v>
      </c>
      <c r="V152" s="81">
        <f t="shared" si="19"/>
        <v>633.36327272727283</v>
      </c>
      <c r="W152" s="118"/>
      <c r="X152" s="118"/>
      <c r="Y152" s="112"/>
      <c r="Z152" s="66">
        <f t="shared" si="21"/>
        <v>633.36327272727283</v>
      </c>
      <c r="AA152" s="111">
        <v>178.97468000000001</v>
      </c>
      <c r="AB152" s="104">
        <v>7520</v>
      </c>
      <c r="AC152" s="66">
        <f t="shared" si="18"/>
        <v>8332.3379527272737</v>
      </c>
      <c r="AD152" s="19" t="s">
        <v>39</v>
      </c>
      <c r="AE152" s="19"/>
      <c r="AF152" s="17"/>
      <c r="AG152" s="60"/>
      <c r="AH152" s="60"/>
      <c r="AI152" s="60"/>
      <c r="AJ152" s="61"/>
      <c r="AK152" s="17"/>
      <c r="AL152" s="60"/>
      <c r="AM152" s="60"/>
      <c r="AN152" s="60"/>
      <c r="AO152" s="61"/>
      <c r="AP152" s="19"/>
    </row>
    <row r="153" spans="1:42" s="30" customFormat="1" ht="40.5" x14ac:dyDescent="0.35">
      <c r="A153" s="93">
        <v>25</v>
      </c>
      <c r="B153" s="92" t="s">
        <v>130</v>
      </c>
      <c r="C153" s="19" t="s">
        <v>76</v>
      </c>
      <c r="D153" s="19" t="s">
        <v>214</v>
      </c>
      <c r="E153" s="17" t="s">
        <v>11</v>
      </c>
      <c r="F153" s="17" t="s">
        <v>12</v>
      </c>
      <c r="G153" s="20" t="s">
        <v>16</v>
      </c>
      <c r="H153" s="17">
        <v>8430</v>
      </c>
      <c r="I153" s="17">
        <v>2010</v>
      </c>
      <c r="J153" s="85">
        <v>1</v>
      </c>
      <c r="K153" s="60" t="s">
        <v>17</v>
      </c>
      <c r="L153" s="59">
        <v>9</v>
      </c>
      <c r="M153" s="59">
        <v>10</v>
      </c>
      <c r="N153" s="66">
        <v>70</v>
      </c>
      <c r="O153" s="59">
        <v>1540</v>
      </c>
      <c r="P153" s="80">
        <f t="shared" si="22"/>
        <v>154</v>
      </c>
      <c r="Q153" s="115">
        <v>78.480572727272744</v>
      </c>
      <c r="R153" s="117">
        <f t="shared" si="17"/>
        <v>509.61410861865414</v>
      </c>
      <c r="S153" s="59"/>
      <c r="T153" s="59"/>
      <c r="U153" s="81">
        <f t="shared" si="20"/>
        <v>78.480572727272744</v>
      </c>
      <c r="V153" s="81">
        <f t="shared" si="19"/>
        <v>941.76687272727293</v>
      </c>
      <c r="W153" s="118">
        <v>129.6</v>
      </c>
      <c r="X153" s="118"/>
      <c r="Y153" s="112"/>
      <c r="Z153" s="66">
        <f t="shared" si="21"/>
        <v>1071.3668727272729</v>
      </c>
      <c r="AA153" s="111">
        <v>1358.5465200000001</v>
      </c>
      <c r="AB153" s="104">
        <v>7520</v>
      </c>
      <c r="AC153" s="66">
        <f t="shared" si="18"/>
        <v>9949.9133927272742</v>
      </c>
      <c r="AD153" s="19" t="s">
        <v>39</v>
      </c>
      <c r="AE153" s="19"/>
      <c r="AF153" s="17"/>
      <c r="AG153" s="60"/>
      <c r="AH153" s="60"/>
      <c r="AI153" s="60"/>
      <c r="AJ153" s="61"/>
      <c r="AK153" s="17"/>
      <c r="AL153" s="60"/>
      <c r="AM153" s="60"/>
      <c r="AN153" s="60"/>
      <c r="AO153" s="61"/>
      <c r="AP153" s="19"/>
    </row>
    <row r="154" spans="1:42" s="30" customFormat="1" ht="40.5" x14ac:dyDescent="0.35">
      <c r="A154" s="93">
        <v>26</v>
      </c>
      <c r="B154" s="92" t="s">
        <v>180</v>
      </c>
      <c r="C154" s="19" t="s">
        <v>76</v>
      </c>
      <c r="D154" s="19" t="s">
        <v>227</v>
      </c>
      <c r="E154" s="17" t="s">
        <v>11</v>
      </c>
      <c r="F154" s="17" t="s">
        <v>12</v>
      </c>
      <c r="G154" s="20" t="s">
        <v>16</v>
      </c>
      <c r="H154" s="17">
        <v>8430</v>
      </c>
      <c r="I154" s="17">
        <v>2010</v>
      </c>
      <c r="J154" s="85">
        <v>0</v>
      </c>
      <c r="K154" s="60" t="s">
        <v>17</v>
      </c>
      <c r="L154" s="59">
        <v>9</v>
      </c>
      <c r="M154" s="59">
        <v>10</v>
      </c>
      <c r="N154" s="66">
        <v>81</v>
      </c>
      <c r="O154" s="59">
        <v>1780</v>
      </c>
      <c r="P154" s="80">
        <f t="shared" si="22"/>
        <v>178</v>
      </c>
      <c r="Q154" s="115">
        <v>58.293327272727275</v>
      </c>
      <c r="R154" s="117">
        <f t="shared" si="17"/>
        <v>327.49060265577123</v>
      </c>
      <c r="S154" s="59"/>
      <c r="T154" s="59"/>
      <c r="U154" s="81">
        <f t="shared" si="20"/>
        <v>58.293327272727275</v>
      </c>
      <c r="V154" s="81">
        <f t="shared" si="19"/>
        <v>699.51992727272727</v>
      </c>
      <c r="W154" s="118"/>
      <c r="X154" s="118"/>
      <c r="Y154" s="112"/>
      <c r="Z154" s="66">
        <f t="shared" si="21"/>
        <v>699.51992727272727</v>
      </c>
      <c r="AA154" s="111">
        <v>288.78683999999998</v>
      </c>
      <c r="AB154" s="104">
        <v>7520</v>
      </c>
      <c r="AC154" s="66">
        <f t="shared" si="18"/>
        <v>8508.3067672727266</v>
      </c>
      <c r="AD154" s="19" t="s">
        <v>39</v>
      </c>
      <c r="AE154" s="19"/>
      <c r="AF154" s="17"/>
      <c r="AG154" s="60"/>
      <c r="AH154" s="60"/>
      <c r="AI154" s="60"/>
      <c r="AJ154" s="61"/>
      <c r="AK154" s="17"/>
      <c r="AL154" s="60"/>
      <c r="AM154" s="60"/>
      <c r="AN154" s="60"/>
      <c r="AO154" s="61"/>
      <c r="AP154" s="19"/>
    </row>
    <row r="155" spans="1:42" s="30" customFormat="1" ht="40.5" x14ac:dyDescent="0.35">
      <c r="A155" s="93">
        <v>27</v>
      </c>
      <c r="B155" s="92" t="s">
        <v>130</v>
      </c>
      <c r="C155" s="19" t="s">
        <v>76</v>
      </c>
      <c r="D155" s="19" t="s">
        <v>154</v>
      </c>
      <c r="E155" s="17" t="s">
        <v>11</v>
      </c>
      <c r="F155" s="17" t="s">
        <v>12</v>
      </c>
      <c r="G155" s="20" t="s">
        <v>16</v>
      </c>
      <c r="H155" s="17">
        <v>8375</v>
      </c>
      <c r="I155" s="17">
        <v>2013</v>
      </c>
      <c r="J155" s="85">
        <v>1</v>
      </c>
      <c r="K155" s="60" t="s">
        <v>17</v>
      </c>
      <c r="L155" s="59">
        <v>9</v>
      </c>
      <c r="M155" s="59">
        <v>10</v>
      </c>
      <c r="N155" s="66">
        <v>90</v>
      </c>
      <c r="O155" s="59">
        <v>1980</v>
      </c>
      <c r="P155" s="116">
        <f t="shared" si="22"/>
        <v>198</v>
      </c>
      <c r="Q155" s="115">
        <v>45.450799999999994</v>
      </c>
      <c r="R155" s="117">
        <f t="shared" si="17"/>
        <v>229.54949494949491</v>
      </c>
      <c r="S155" s="59"/>
      <c r="T155" s="59"/>
      <c r="U155" s="81">
        <f t="shared" si="20"/>
        <v>45.450799999999994</v>
      </c>
      <c r="V155" s="81">
        <f t="shared" si="19"/>
        <v>545.40959999999995</v>
      </c>
      <c r="W155" s="118"/>
      <c r="X155" s="118"/>
      <c r="Y155" s="112"/>
      <c r="Z155" s="66">
        <f t="shared" si="21"/>
        <v>545.40959999999995</v>
      </c>
      <c r="AA155" s="111">
        <v>679.35892999999999</v>
      </c>
      <c r="AB155" s="104">
        <v>7520</v>
      </c>
      <c r="AC155" s="66">
        <f t="shared" si="18"/>
        <v>8744.7685299999994</v>
      </c>
      <c r="AD155" s="19" t="s">
        <v>39</v>
      </c>
      <c r="AE155" s="19"/>
      <c r="AF155" s="17"/>
      <c r="AG155" s="60"/>
      <c r="AH155" s="60"/>
      <c r="AI155" s="60"/>
      <c r="AJ155" s="61"/>
      <c r="AK155" s="17"/>
      <c r="AL155" s="60"/>
      <c r="AM155" s="60"/>
      <c r="AN155" s="60"/>
      <c r="AO155" s="61"/>
      <c r="AP155" s="19"/>
    </row>
    <row r="156" spans="1:42" s="30" customFormat="1" ht="40.5" x14ac:dyDescent="0.35">
      <c r="A156" s="93">
        <v>28</v>
      </c>
      <c r="B156" s="92" t="s">
        <v>130</v>
      </c>
      <c r="C156" s="19" t="s">
        <v>76</v>
      </c>
      <c r="D156" s="19" t="s">
        <v>230</v>
      </c>
      <c r="E156" s="17" t="s">
        <v>11</v>
      </c>
      <c r="F156" s="17" t="s">
        <v>12</v>
      </c>
      <c r="G156" s="20" t="s">
        <v>16</v>
      </c>
      <c r="H156" s="17">
        <v>8375</v>
      </c>
      <c r="I156" s="17">
        <v>2013</v>
      </c>
      <c r="J156" s="85">
        <v>0</v>
      </c>
      <c r="K156" s="60" t="s">
        <v>17</v>
      </c>
      <c r="L156" s="59">
        <v>9</v>
      </c>
      <c r="M156" s="59">
        <v>10</v>
      </c>
      <c r="N156" s="66">
        <v>81</v>
      </c>
      <c r="O156" s="59">
        <v>1780</v>
      </c>
      <c r="P156" s="80">
        <f t="shared" si="22"/>
        <v>178</v>
      </c>
      <c r="Q156" s="115">
        <v>49.492636363636358</v>
      </c>
      <c r="R156" s="117">
        <f t="shared" si="17"/>
        <v>278.04851889683346</v>
      </c>
      <c r="S156" s="59"/>
      <c r="T156" s="59"/>
      <c r="U156" s="81">
        <f t="shared" si="20"/>
        <v>49.492636363636358</v>
      </c>
      <c r="V156" s="81">
        <f t="shared" si="19"/>
        <v>593.91163636363626</v>
      </c>
      <c r="W156" s="118"/>
      <c r="X156" s="118"/>
      <c r="Y156" s="112"/>
      <c r="Z156" s="66">
        <f t="shared" si="21"/>
        <v>593.91163636363626</v>
      </c>
      <c r="AA156" s="111">
        <v>0</v>
      </c>
      <c r="AB156" s="104"/>
      <c r="AC156" s="66">
        <f t="shared" si="18"/>
        <v>593.91163636363626</v>
      </c>
      <c r="AD156" s="19" t="s">
        <v>39</v>
      </c>
      <c r="AE156" s="19"/>
      <c r="AF156" s="17"/>
      <c r="AG156" s="60"/>
      <c r="AH156" s="60"/>
      <c r="AI156" s="60"/>
      <c r="AJ156" s="61"/>
      <c r="AK156" s="17"/>
      <c r="AL156" s="60"/>
      <c r="AM156" s="60"/>
      <c r="AN156" s="60"/>
      <c r="AO156" s="61"/>
      <c r="AP156" s="19"/>
    </row>
    <row r="157" spans="1:42" s="30" customFormat="1" ht="40.5" x14ac:dyDescent="0.35">
      <c r="A157" s="93">
        <v>29</v>
      </c>
      <c r="B157" s="92" t="s">
        <v>130</v>
      </c>
      <c r="C157" s="19" t="s">
        <v>76</v>
      </c>
      <c r="D157" s="19" t="s">
        <v>232</v>
      </c>
      <c r="E157" s="17" t="s">
        <v>11</v>
      </c>
      <c r="F157" s="17" t="s">
        <v>12</v>
      </c>
      <c r="G157" s="20" t="s">
        <v>16</v>
      </c>
      <c r="H157" s="17">
        <v>8375</v>
      </c>
      <c r="I157" s="17">
        <v>2013</v>
      </c>
      <c r="J157" s="85">
        <v>1</v>
      </c>
      <c r="K157" s="60" t="s">
        <v>17</v>
      </c>
      <c r="L157" s="59">
        <v>9</v>
      </c>
      <c r="M157" s="59">
        <v>10</v>
      </c>
      <c r="N157" s="66">
        <v>81</v>
      </c>
      <c r="O157" s="59">
        <v>1780</v>
      </c>
      <c r="P157" s="80">
        <f t="shared" si="22"/>
        <v>178</v>
      </c>
      <c r="Q157" s="115">
        <v>76.565150000000003</v>
      </c>
      <c r="R157" s="117">
        <f t="shared" si="17"/>
        <v>430.14129213483153</v>
      </c>
      <c r="S157" s="59"/>
      <c r="T157" s="59"/>
      <c r="U157" s="81">
        <f t="shared" si="20"/>
        <v>76.565150000000003</v>
      </c>
      <c r="V157" s="81">
        <f t="shared" si="19"/>
        <v>918.78179999999998</v>
      </c>
      <c r="W157" s="118">
        <v>111.6</v>
      </c>
      <c r="X157" s="118"/>
      <c r="Y157" s="112"/>
      <c r="Z157" s="66">
        <f t="shared" si="21"/>
        <v>1030.3817999999999</v>
      </c>
      <c r="AA157" s="111">
        <v>281.04000000000002</v>
      </c>
      <c r="AB157" s="104"/>
      <c r="AC157" s="66">
        <f t="shared" si="18"/>
        <v>1311.4217999999998</v>
      </c>
      <c r="AD157" s="19" t="s">
        <v>39</v>
      </c>
      <c r="AE157" s="19"/>
      <c r="AF157" s="17"/>
      <c r="AG157" s="60"/>
      <c r="AH157" s="60"/>
      <c r="AI157" s="60"/>
      <c r="AJ157" s="61"/>
      <c r="AK157" s="17"/>
      <c r="AL157" s="60"/>
      <c r="AM157" s="60"/>
      <c r="AN157" s="60"/>
      <c r="AO157" s="61"/>
      <c r="AP157" s="19"/>
    </row>
    <row r="158" spans="1:42" s="30" customFormat="1" ht="40.5" x14ac:dyDescent="0.35">
      <c r="A158" s="93">
        <v>30</v>
      </c>
      <c r="B158" s="92" t="s">
        <v>130</v>
      </c>
      <c r="C158" s="19" t="s">
        <v>76</v>
      </c>
      <c r="D158" s="19" t="s">
        <v>240</v>
      </c>
      <c r="E158" s="17" t="s">
        <v>11</v>
      </c>
      <c r="F158" s="17" t="s">
        <v>12</v>
      </c>
      <c r="G158" s="20" t="s">
        <v>16</v>
      </c>
      <c r="H158" s="17">
        <v>8430</v>
      </c>
      <c r="I158" s="17">
        <v>2010</v>
      </c>
      <c r="J158" s="85">
        <v>0</v>
      </c>
      <c r="K158" s="60" t="s">
        <v>17</v>
      </c>
      <c r="L158" s="59">
        <v>9</v>
      </c>
      <c r="M158" s="59">
        <v>10</v>
      </c>
      <c r="N158" s="66">
        <v>600</v>
      </c>
      <c r="O158" s="59">
        <v>13200</v>
      </c>
      <c r="P158" s="80">
        <f t="shared" si="22"/>
        <v>1320</v>
      </c>
      <c r="Q158" s="115">
        <v>162.23143636363636</v>
      </c>
      <c r="R158" s="117">
        <f t="shared" si="17"/>
        <v>122.90260330578514</v>
      </c>
      <c r="S158" s="59"/>
      <c r="T158" s="59"/>
      <c r="U158" s="81">
        <f t="shared" si="20"/>
        <v>162.23143636363636</v>
      </c>
      <c r="V158" s="81">
        <f t="shared" si="19"/>
        <v>1946.7772363636363</v>
      </c>
      <c r="W158" s="118"/>
      <c r="X158" s="118"/>
      <c r="Y158" s="112"/>
      <c r="Z158" s="66">
        <f t="shared" si="21"/>
        <v>1946.7772363636363</v>
      </c>
      <c r="AA158" s="111">
        <v>585.46008000000006</v>
      </c>
      <c r="AB158" s="104">
        <v>7520</v>
      </c>
      <c r="AC158" s="66">
        <f t="shared" si="18"/>
        <v>10052.237316363637</v>
      </c>
      <c r="AD158" s="19" t="s">
        <v>39</v>
      </c>
      <c r="AE158" s="19"/>
      <c r="AF158" s="17"/>
      <c r="AG158" s="60"/>
      <c r="AH158" s="60"/>
      <c r="AI158" s="60"/>
      <c r="AJ158" s="61"/>
      <c r="AK158" s="17"/>
      <c r="AL158" s="60"/>
      <c r="AM158" s="60"/>
      <c r="AN158" s="60"/>
      <c r="AO158" s="61"/>
      <c r="AP158" s="19"/>
    </row>
    <row r="159" spans="1:42" s="30" customFormat="1" x14ac:dyDescent="0.25">
      <c r="A159" s="68" t="s">
        <v>121</v>
      </c>
      <c r="B159" s="18"/>
      <c r="C159" s="19"/>
      <c r="D159" s="17"/>
      <c r="E159" s="96"/>
      <c r="F159" s="17"/>
      <c r="G159" s="20"/>
      <c r="H159" s="17"/>
      <c r="I159" s="17"/>
      <c r="J159" s="85">
        <f t="shared" si="15"/>
        <v>-2014</v>
      </c>
      <c r="K159" s="60"/>
      <c r="L159" s="59"/>
      <c r="M159" s="59"/>
      <c r="N159" s="66">
        <f t="shared" si="16"/>
        <v>0</v>
      </c>
      <c r="O159" s="59"/>
      <c r="P159" s="80">
        <f>+O159*M159/100</f>
        <v>0</v>
      </c>
      <c r="Q159" s="59"/>
      <c r="R159" s="80"/>
      <c r="S159" s="59"/>
      <c r="T159" s="59"/>
      <c r="U159" s="81"/>
      <c r="V159" s="81"/>
      <c r="W159" s="59"/>
      <c r="X159" s="59"/>
      <c r="Y159" s="59"/>
      <c r="Z159" s="66"/>
      <c r="AA159" s="59"/>
      <c r="AB159" s="104"/>
      <c r="AC159" s="66">
        <f t="shared" si="18"/>
        <v>0</v>
      </c>
      <c r="AD159" s="19"/>
      <c r="AE159" s="19"/>
      <c r="AF159" s="17"/>
      <c r="AG159" s="60"/>
      <c r="AH159" s="60"/>
      <c r="AI159" s="60"/>
      <c r="AJ159" s="61"/>
      <c r="AK159" s="17"/>
      <c r="AL159" s="60"/>
      <c r="AM159" s="60"/>
      <c r="AN159" s="60"/>
      <c r="AO159" s="61"/>
      <c r="AP159" s="19"/>
    </row>
    <row r="160" spans="1:42" x14ac:dyDescent="0.35">
      <c r="A160" s="22"/>
      <c r="B160" s="23"/>
      <c r="C160" s="24"/>
      <c r="D160" s="25"/>
      <c r="E160" s="25"/>
      <c r="F160" s="25"/>
      <c r="G160" s="25"/>
      <c r="H160" s="25"/>
      <c r="I160" s="26"/>
      <c r="J160" s="24"/>
      <c r="K160" s="24"/>
      <c r="L160" s="25"/>
      <c r="M160" s="25"/>
      <c r="N160" s="25"/>
      <c r="O160" s="25"/>
      <c r="P160" s="82"/>
      <c r="Q160" s="25"/>
      <c r="R160" s="25"/>
      <c r="S160" s="25"/>
      <c r="T160" s="25"/>
      <c r="U160" s="31"/>
      <c r="V160" s="31"/>
      <c r="W160" s="31"/>
      <c r="X160" s="31"/>
      <c r="Y160" s="31"/>
      <c r="Z160" s="31"/>
      <c r="AA160" s="31"/>
      <c r="AB160" s="106"/>
      <c r="AC160" s="31"/>
      <c r="AD160" s="32"/>
      <c r="AE160" s="32"/>
      <c r="AF160" s="25"/>
      <c r="AG160" s="25"/>
      <c r="AH160" s="25"/>
      <c r="AI160" s="32"/>
      <c r="AJ160" s="32"/>
      <c r="AK160" s="25"/>
      <c r="AL160" s="25"/>
      <c r="AM160" s="32"/>
      <c r="AN160" s="32"/>
    </row>
    <row r="161" spans="1:40" x14ac:dyDescent="0.35">
      <c r="A161" s="22"/>
      <c r="B161" s="23"/>
      <c r="C161" s="24"/>
      <c r="D161" s="25"/>
      <c r="F161" s="25"/>
      <c r="G161" s="25"/>
      <c r="H161" s="25"/>
      <c r="I161" s="26"/>
      <c r="J161" s="24"/>
      <c r="K161" s="24"/>
      <c r="L161" s="25"/>
      <c r="M161" s="25"/>
      <c r="N161" s="25"/>
      <c r="O161" s="25"/>
      <c r="P161" s="25"/>
      <c r="Q161" s="25"/>
      <c r="R161" s="25"/>
      <c r="S161" s="25"/>
      <c r="T161" s="25"/>
      <c r="U161" s="31"/>
      <c r="V161" s="31"/>
      <c r="W161" s="31"/>
      <c r="X161" s="31"/>
      <c r="Y161" s="31"/>
      <c r="Z161" s="31"/>
      <c r="AA161" s="31"/>
      <c r="AB161" s="106"/>
      <c r="AC161" s="31"/>
      <c r="AD161" s="32"/>
      <c r="AE161" s="32"/>
      <c r="AF161" s="25"/>
      <c r="AG161" s="25"/>
      <c r="AH161" s="25"/>
      <c r="AI161" s="32"/>
      <c r="AJ161" s="32"/>
      <c r="AK161" s="25"/>
      <c r="AL161" s="25"/>
      <c r="AM161" s="32"/>
      <c r="AN161" s="32"/>
    </row>
    <row r="162" spans="1:40" x14ac:dyDescent="0.35">
      <c r="B162" s="28"/>
    </row>
  </sheetData>
  <sheetProtection formatCells="0" formatColumns="0" formatRows="0" insertRows="0" deleteRows="0" sort="0" autoFilter="0" pivotTables="0"/>
  <dataConsolidate/>
  <mergeCells count="5">
    <mergeCell ref="AJ10:AP10"/>
    <mergeCell ref="C10:L10"/>
    <mergeCell ref="M10:U10"/>
    <mergeCell ref="V10:AC10"/>
    <mergeCell ref="AF10:AI10"/>
  </mergeCells>
  <conditionalFormatting sqref="J14 J159">
    <cfRule type="cellIs" dxfId="146" priority="453" stopIfTrue="1" operator="equal">
      <formula>-2014</formula>
    </cfRule>
  </conditionalFormatting>
  <conditionalFormatting sqref="J25 J127">
    <cfRule type="cellIs" dxfId="145" priority="448" stopIfTrue="1" operator="equal">
      <formula>-2014</formula>
    </cfRule>
  </conditionalFormatting>
  <conditionalFormatting sqref="P159 R16:R127 R129:R159">
    <cfRule type="cellIs" dxfId="144" priority="446" operator="greaterThan">
      <formula>0</formula>
    </cfRule>
  </conditionalFormatting>
  <conditionalFormatting sqref="R14">
    <cfRule type="cellIs" dxfId="143" priority="445" operator="greaterThan">
      <formula>0</formula>
    </cfRule>
  </conditionalFormatting>
  <conditionalFormatting sqref="P14">
    <cfRule type="cellIs" dxfId="142" priority="443" operator="greaterThan">
      <formula>0</formula>
    </cfRule>
  </conditionalFormatting>
  <conditionalFormatting sqref="J18">
    <cfRule type="cellIs" dxfId="141" priority="426" stopIfTrue="1" operator="equal">
      <formula>-2014</formula>
    </cfRule>
  </conditionalFormatting>
  <conditionalFormatting sqref="J19">
    <cfRule type="cellIs" dxfId="140" priority="418" stopIfTrue="1" operator="equal">
      <formula>-2014</formula>
    </cfRule>
  </conditionalFormatting>
  <conditionalFormatting sqref="J20">
    <cfRule type="cellIs" dxfId="139" priority="408" stopIfTrue="1" operator="equal">
      <formula>-2014</formula>
    </cfRule>
  </conditionalFormatting>
  <conditionalFormatting sqref="J21">
    <cfRule type="cellIs" dxfId="138" priority="406" stopIfTrue="1" operator="equal">
      <formula>-2014</formula>
    </cfRule>
  </conditionalFormatting>
  <conditionalFormatting sqref="J22">
    <cfRule type="cellIs" dxfId="137" priority="402" stopIfTrue="1" operator="equal">
      <formula>-2014</formula>
    </cfRule>
  </conditionalFormatting>
  <conditionalFormatting sqref="J24">
    <cfRule type="cellIs" dxfId="136" priority="394" stopIfTrue="1" operator="equal">
      <formula>-2014</formula>
    </cfRule>
  </conditionalFormatting>
  <conditionalFormatting sqref="J27">
    <cfRule type="cellIs" dxfId="135" priority="390" stopIfTrue="1" operator="equal">
      <formula>-2014</formula>
    </cfRule>
  </conditionalFormatting>
  <conditionalFormatting sqref="J29">
    <cfRule type="cellIs" dxfId="134" priority="384" stopIfTrue="1" operator="equal">
      <formula>-2014</formula>
    </cfRule>
  </conditionalFormatting>
  <conditionalFormatting sqref="J144">
    <cfRule type="cellIs" dxfId="133" priority="382" stopIfTrue="1" operator="equal">
      <formula>-2014</formula>
    </cfRule>
  </conditionalFormatting>
  <conditionalFormatting sqref="J142">
    <cfRule type="cellIs" dxfId="132" priority="372" stopIfTrue="1" operator="equal">
      <formula>-2014</formula>
    </cfRule>
  </conditionalFormatting>
  <conditionalFormatting sqref="J143">
    <cfRule type="cellIs" dxfId="131" priority="370" stopIfTrue="1" operator="equal">
      <formula>-2014</formula>
    </cfRule>
  </conditionalFormatting>
  <conditionalFormatting sqref="J33">
    <cfRule type="cellIs" dxfId="130" priority="358" stopIfTrue="1" operator="equal">
      <formula>-2014</formula>
    </cfRule>
  </conditionalFormatting>
  <conditionalFormatting sqref="J146">
    <cfRule type="cellIs" dxfId="129" priority="356" stopIfTrue="1" operator="equal">
      <formula>-2014</formula>
    </cfRule>
  </conditionalFormatting>
  <conditionalFormatting sqref="J147">
    <cfRule type="cellIs" dxfId="128" priority="354" stopIfTrue="1" operator="equal">
      <formula>-2014</formula>
    </cfRule>
  </conditionalFormatting>
  <conditionalFormatting sqref="J34">
    <cfRule type="cellIs" dxfId="127" priority="352" stopIfTrue="1" operator="equal">
      <formula>-2014</formula>
    </cfRule>
  </conditionalFormatting>
  <conditionalFormatting sqref="J35">
    <cfRule type="cellIs" dxfId="126" priority="350" stopIfTrue="1" operator="equal">
      <formula>-2014</formula>
    </cfRule>
  </conditionalFormatting>
  <conditionalFormatting sqref="J149">
    <cfRule type="cellIs" dxfId="125" priority="346" stopIfTrue="1" operator="equal">
      <formula>-2014</formula>
    </cfRule>
  </conditionalFormatting>
  <conditionalFormatting sqref="J36">
    <cfRule type="cellIs" dxfId="124" priority="344" stopIfTrue="1" operator="equal">
      <formula>-2014</formula>
    </cfRule>
  </conditionalFormatting>
  <conditionalFormatting sqref="J37">
    <cfRule type="cellIs" dxfId="123" priority="342" stopIfTrue="1" operator="equal">
      <formula>-2014</formula>
    </cfRule>
  </conditionalFormatting>
  <conditionalFormatting sqref="J39">
    <cfRule type="cellIs" dxfId="122" priority="338" stopIfTrue="1" operator="equal">
      <formula>-2014</formula>
    </cfRule>
  </conditionalFormatting>
  <conditionalFormatting sqref="J41">
    <cfRule type="cellIs" dxfId="121" priority="329" stopIfTrue="1" operator="equal">
      <formula>-2014</formula>
    </cfRule>
  </conditionalFormatting>
  <conditionalFormatting sqref="J42">
    <cfRule type="cellIs" dxfId="120" priority="327" stopIfTrue="1" operator="equal">
      <formula>-2014</formula>
    </cfRule>
  </conditionalFormatting>
  <conditionalFormatting sqref="J43">
    <cfRule type="cellIs" dxfId="119" priority="325" stopIfTrue="1" operator="equal">
      <formula>-2014</formula>
    </cfRule>
  </conditionalFormatting>
  <conditionalFormatting sqref="J152">
    <cfRule type="cellIs" dxfId="118" priority="321" stopIfTrue="1" operator="equal">
      <formula>-2014</formula>
    </cfRule>
  </conditionalFormatting>
  <conditionalFormatting sqref="J45">
    <cfRule type="cellIs" dxfId="117" priority="319" stopIfTrue="1" operator="equal">
      <formula>-2014</formula>
    </cfRule>
  </conditionalFormatting>
  <conditionalFormatting sqref="J46">
    <cfRule type="cellIs" dxfId="116" priority="317" stopIfTrue="1" operator="equal">
      <formula>-2014</formula>
    </cfRule>
  </conditionalFormatting>
  <conditionalFormatting sqref="J47">
    <cfRule type="cellIs" dxfId="115" priority="315" stopIfTrue="1" operator="equal">
      <formula>-2014</formula>
    </cfRule>
  </conditionalFormatting>
  <conditionalFormatting sqref="J48">
    <cfRule type="cellIs" dxfId="114" priority="313" stopIfTrue="1" operator="equal">
      <formula>-2014</formula>
    </cfRule>
  </conditionalFormatting>
  <conditionalFormatting sqref="J49">
    <cfRule type="cellIs" dxfId="113" priority="311" stopIfTrue="1" operator="equal">
      <formula>-2014</formula>
    </cfRule>
  </conditionalFormatting>
  <conditionalFormatting sqref="J50">
    <cfRule type="cellIs" dxfId="112" priority="309" stopIfTrue="1" operator="equal">
      <formula>-2014</formula>
    </cfRule>
  </conditionalFormatting>
  <conditionalFormatting sqref="J51">
    <cfRule type="cellIs" dxfId="111" priority="307" stopIfTrue="1" operator="equal">
      <formula>-2014</formula>
    </cfRule>
  </conditionalFormatting>
  <conditionalFormatting sqref="J52">
    <cfRule type="cellIs" dxfId="110" priority="305" stopIfTrue="1" operator="equal">
      <formula>-2014</formula>
    </cfRule>
  </conditionalFormatting>
  <conditionalFormatting sqref="J53">
    <cfRule type="cellIs" dxfId="109" priority="303" stopIfTrue="1" operator="equal">
      <formula>-2014</formula>
    </cfRule>
  </conditionalFormatting>
  <conditionalFormatting sqref="J54">
    <cfRule type="cellIs" dxfId="108" priority="300" stopIfTrue="1" operator="equal">
      <formula>-2014</formula>
    </cfRule>
  </conditionalFormatting>
  <conditionalFormatting sqref="J153">
    <cfRule type="cellIs" dxfId="107" priority="298" stopIfTrue="1" operator="equal">
      <formula>-2014</formula>
    </cfRule>
  </conditionalFormatting>
  <conditionalFormatting sqref="J55">
    <cfRule type="cellIs" dxfId="106" priority="296" stopIfTrue="1" operator="equal">
      <formula>-2014</formula>
    </cfRule>
  </conditionalFormatting>
  <conditionalFormatting sqref="J56">
    <cfRule type="cellIs" dxfId="105" priority="294" stopIfTrue="1" operator="equal">
      <formula>-2014</formula>
    </cfRule>
  </conditionalFormatting>
  <conditionalFormatting sqref="J57">
    <cfRule type="cellIs" dxfId="104" priority="292" stopIfTrue="1" operator="equal">
      <formula>-2014</formula>
    </cfRule>
  </conditionalFormatting>
  <conditionalFormatting sqref="J58">
    <cfRule type="cellIs" dxfId="103" priority="290" stopIfTrue="1" operator="equal">
      <formula>-2014</formula>
    </cfRule>
  </conditionalFormatting>
  <conditionalFormatting sqref="J59">
    <cfRule type="cellIs" dxfId="102" priority="288" stopIfTrue="1" operator="equal">
      <formula>-2014</formula>
    </cfRule>
  </conditionalFormatting>
  <conditionalFormatting sqref="J60">
    <cfRule type="cellIs" dxfId="101" priority="286" stopIfTrue="1" operator="equal">
      <formula>-2014</formula>
    </cfRule>
  </conditionalFormatting>
  <conditionalFormatting sqref="J61">
    <cfRule type="cellIs" dxfId="100" priority="284" stopIfTrue="1" operator="equal">
      <formula>-2014</formula>
    </cfRule>
  </conditionalFormatting>
  <conditionalFormatting sqref="J62">
    <cfRule type="cellIs" dxfId="99" priority="282" stopIfTrue="1" operator="equal">
      <formula>-2014</formula>
    </cfRule>
  </conditionalFormatting>
  <conditionalFormatting sqref="J63">
    <cfRule type="cellIs" dxfId="98" priority="280" stopIfTrue="1" operator="equal">
      <formula>-2014</formula>
    </cfRule>
  </conditionalFormatting>
  <conditionalFormatting sqref="J64">
    <cfRule type="cellIs" dxfId="97" priority="278" stopIfTrue="1" operator="equal">
      <formula>-2014</formula>
    </cfRule>
  </conditionalFormatting>
  <conditionalFormatting sqref="J65">
    <cfRule type="cellIs" dxfId="96" priority="275" stopIfTrue="1" operator="equal">
      <formula>-2014</formula>
    </cfRule>
  </conditionalFormatting>
  <conditionalFormatting sqref="J66">
    <cfRule type="cellIs" dxfId="95" priority="273" stopIfTrue="1" operator="equal">
      <formula>-2014</formula>
    </cfRule>
  </conditionalFormatting>
  <conditionalFormatting sqref="J154">
    <cfRule type="cellIs" dxfId="94" priority="269" stopIfTrue="1" operator="equal">
      <formula>-2014</formula>
    </cfRule>
  </conditionalFormatting>
  <conditionalFormatting sqref="J156">
    <cfRule type="cellIs" dxfId="93" priority="263" stopIfTrue="1" operator="equal">
      <formula>-2014</formula>
    </cfRule>
  </conditionalFormatting>
  <conditionalFormatting sqref="J70">
    <cfRule type="cellIs" dxfId="92" priority="260" stopIfTrue="1" operator="equal">
      <formula>-2014</formula>
    </cfRule>
  </conditionalFormatting>
  <conditionalFormatting sqref="J157">
    <cfRule type="cellIs" dxfId="91" priority="258" stopIfTrue="1" operator="equal">
      <formula>-2014</formula>
    </cfRule>
  </conditionalFormatting>
  <conditionalFormatting sqref="J94">
    <cfRule type="cellIs" dxfId="90" priority="210" stopIfTrue="1" operator="equal">
      <formula>-2014</formula>
    </cfRule>
  </conditionalFormatting>
  <conditionalFormatting sqref="J72">
    <cfRule type="cellIs" dxfId="89" priority="253" stopIfTrue="1" operator="equal">
      <formula>-2014</formula>
    </cfRule>
  </conditionalFormatting>
  <conditionalFormatting sqref="J73">
    <cfRule type="cellIs" dxfId="88" priority="251" stopIfTrue="1" operator="equal">
      <formula>-2014</formula>
    </cfRule>
  </conditionalFormatting>
  <conditionalFormatting sqref="J74">
    <cfRule type="cellIs" dxfId="87" priority="249" stopIfTrue="1" operator="equal">
      <formula>-2014</formula>
    </cfRule>
  </conditionalFormatting>
  <conditionalFormatting sqref="J75">
    <cfRule type="cellIs" dxfId="86" priority="247" stopIfTrue="1" operator="equal">
      <formula>-2014</formula>
    </cfRule>
  </conditionalFormatting>
  <conditionalFormatting sqref="J76">
    <cfRule type="cellIs" dxfId="85" priority="245" stopIfTrue="1" operator="equal">
      <formula>-2014</formula>
    </cfRule>
  </conditionalFormatting>
  <conditionalFormatting sqref="J158">
    <cfRule type="cellIs" dxfId="84" priority="243" stopIfTrue="1" operator="equal">
      <formula>-2014</formula>
    </cfRule>
  </conditionalFormatting>
  <conditionalFormatting sqref="J77">
    <cfRule type="cellIs" dxfId="83" priority="241" stopIfTrue="1" operator="equal">
      <formula>-2014</formula>
    </cfRule>
  </conditionalFormatting>
  <conditionalFormatting sqref="J78">
    <cfRule type="cellIs" dxfId="82" priority="239" stopIfTrue="1" operator="equal">
      <formula>-2014</formula>
    </cfRule>
  </conditionalFormatting>
  <conditionalFormatting sqref="J79">
    <cfRule type="cellIs" dxfId="81" priority="237" stopIfTrue="1" operator="equal">
      <formula>-2014</formula>
    </cfRule>
  </conditionalFormatting>
  <conditionalFormatting sqref="J80">
    <cfRule type="cellIs" dxfId="80" priority="235" stopIfTrue="1" operator="equal">
      <formula>-2014</formula>
    </cfRule>
  </conditionalFormatting>
  <conditionalFormatting sqref="J82">
    <cfRule type="cellIs" dxfId="79" priority="231" stopIfTrue="1" operator="equal">
      <formula>-2014</formula>
    </cfRule>
  </conditionalFormatting>
  <conditionalFormatting sqref="J83">
    <cfRule type="cellIs" dxfId="78" priority="229" stopIfTrue="1" operator="equal">
      <formula>-2014</formula>
    </cfRule>
  </conditionalFormatting>
  <conditionalFormatting sqref="J84">
    <cfRule type="cellIs" dxfId="77" priority="227" stopIfTrue="1" operator="equal">
      <formula>-2014</formula>
    </cfRule>
  </conditionalFormatting>
  <conditionalFormatting sqref="J85">
    <cfRule type="cellIs" dxfId="76" priority="225" stopIfTrue="1" operator="equal">
      <formula>-2014</formula>
    </cfRule>
  </conditionalFormatting>
  <conditionalFormatting sqref="J86">
    <cfRule type="cellIs" dxfId="75" priority="223" stopIfTrue="1" operator="equal">
      <formula>-2014</formula>
    </cfRule>
  </conditionalFormatting>
  <conditionalFormatting sqref="J87">
    <cfRule type="cellIs" dxfId="74" priority="222" stopIfTrue="1" operator="equal">
      <formula>-2014</formula>
    </cfRule>
  </conditionalFormatting>
  <conditionalFormatting sqref="J88">
    <cfRule type="cellIs" dxfId="73" priority="221" stopIfTrue="1" operator="equal">
      <formula>-2014</formula>
    </cfRule>
  </conditionalFormatting>
  <conditionalFormatting sqref="J89">
    <cfRule type="cellIs" dxfId="72" priority="220" stopIfTrue="1" operator="equal">
      <formula>-2014</formula>
    </cfRule>
  </conditionalFormatting>
  <conditionalFormatting sqref="J90">
    <cfRule type="cellIs" dxfId="71" priority="218" stopIfTrue="1" operator="equal">
      <formula>-2014</formula>
    </cfRule>
  </conditionalFormatting>
  <conditionalFormatting sqref="J91">
    <cfRule type="cellIs" dxfId="70" priority="216" stopIfTrue="1" operator="equal">
      <formula>-2014</formula>
    </cfRule>
  </conditionalFormatting>
  <conditionalFormatting sqref="J92">
    <cfRule type="cellIs" dxfId="69" priority="214" stopIfTrue="1" operator="equal">
      <formula>-2014</formula>
    </cfRule>
  </conditionalFormatting>
  <conditionalFormatting sqref="J93">
    <cfRule type="cellIs" dxfId="68" priority="212" stopIfTrue="1" operator="equal">
      <formula>-2014</formula>
    </cfRule>
  </conditionalFormatting>
  <conditionalFormatting sqref="J95">
    <cfRule type="cellIs" dxfId="67" priority="208" stopIfTrue="1" operator="equal">
      <formula>-2014</formula>
    </cfRule>
  </conditionalFormatting>
  <conditionalFormatting sqref="J96">
    <cfRule type="cellIs" dxfId="66" priority="206" stopIfTrue="1" operator="equal">
      <formula>-2014</formula>
    </cfRule>
  </conditionalFormatting>
  <conditionalFormatting sqref="J98">
    <cfRule type="cellIs" dxfId="65" priority="200" stopIfTrue="1" operator="equal">
      <formula>-2014</formula>
    </cfRule>
  </conditionalFormatting>
  <conditionalFormatting sqref="J106">
    <cfRule type="cellIs" dxfId="64" priority="192" stopIfTrue="1" operator="equal">
      <formula>-2014</formula>
    </cfRule>
  </conditionalFormatting>
  <conditionalFormatting sqref="J104">
    <cfRule type="cellIs" dxfId="63" priority="184" stopIfTrue="1" operator="equal">
      <formula>-2014</formula>
    </cfRule>
  </conditionalFormatting>
  <conditionalFormatting sqref="J105">
    <cfRule type="cellIs" dxfId="62" priority="182" stopIfTrue="1" operator="equal">
      <formula>-2014</formula>
    </cfRule>
  </conditionalFormatting>
  <conditionalFormatting sqref="J107">
    <cfRule type="cellIs" dxfId="61" priority="180" stopIfTrue="1" operator="equal">
      <formula>-2014</formula>
    </cfRule>
  </conditionalFormatting>
  <conditionalFormatting sqref="J108">
    <cfRule type="cellIs" dxfId="60" priority="179" stopIfTrue="1" operator="equal">
      <formula>-2014</formula>
    </cfRule>
  </conditionalFormatting>
  <conditionalFormatting sqref="J109">
    <cfRule type="cellIs" dxfId="59" priority="177" stopIfTrue="1" operator="equal">
      <formula>-2014</formula>
    </cfRule>
  </conditionalFormatting>
  <conditionalFormatting sqref="J125">
    <cfRule type="cellIs" dxfId="58" priority="175" stopIfTrue="1" operator="equal">
      <formula>-2014</formula>
    </cfRule>
  </conditionalFormatting>
  <conditionalFormatting sqref="J111">
    <cfRule type="cellIs" dxfId="57" priority="170" stopIfTrue="1" operator="equal">
      <formula>-2014</formula>
    </cfRule>
  </conditionalFormatting>
  <conditionalFormatting sqref="J110">
    <cfRule type="cellIs" dxfId="56" priority="168" stopIfTrue="1" operator="equal">
      <formula>-2014</formula>
    </cfRule>
  </conditionalFormatting>
  <conditionalFormatting sqref="J112">
    <cfRule type="cellIs" dxfId="55" priority="166" stopIfTrue="1" operator="equal">
      <formula>-2014</formula>
    </cfRule>
  </conditionalFormatting>
  <conditionalFormatting sqref="J113">
    <cfRule type="cellIs" dxfId="54" priority="164" stopIfTrue="1" operator="equal">
      <formula>-2014</formula>
    </cfRule>
  </conditionalFormatting>
  <conditionalFormatting sqref="J114">
    <cfRule type="cellIs" dxfId="53" priority="162" stopIfTrue="1" operator="equal">
      <formula>-2014</formula>
    </cfRule>
  </conditionalFormatting>
  <conditionalFormatting sqref="J115">
    <cfRule type="cellIs" dxfId="52" priority="160" stopIfTrue="1" operator="equal">
      <formula>-2014</formula>
    </cfRule>
  </conditionalFormatting>
  <conditionalFormatting sqref="J116">
    <cfRule type="cellIs" dxfId="51" priority="158" stopIfTrue="1" operator="equal">
      <formula>-2014</formula>
    </cfRule>
  </conditionalFormatting>
  <conditionalFormatting sqref="J117">
    <cfRule type="cellIs" dxfId="50" priority="156" stopIfTrue="1" operator="equal">
      <formula>-2014</formula>
    </cfRule>
  </conditionalFormatting>
  <conditionalFormatting sqref="J118">
    <cfRule type="cellIs" dxfId="49" priority="154" stopIfTrue="1" operator="equal">
      <formula>-2014</formula>
    </cfRule>
  </conditionalFormatting>
  <conditionalFormatting sqref="J119">
    <cfRule type="cellIs" dxfId="48" priority="152" stopIfTrue="1" operator="equal">
      <formula>-2014</formula>
    </cfRule>
  </conditionalFormatting>
  <conditionalFormatting sqref="J120">
    <cfRule type="cellIs" dxfId="47" priority="150" stopIfTrue="1" operator="equal">
      <formula>-2014</formula>
    </cfRule>
  </conditionalFormatting>
  <conditionalFormatting sqref="J121">
    <cfRule type="cellIs" dxfId="46" priority="148" stopIfTrue="1" operator="equal">
      <formula>-2014</formula>
    </cfRule>
  </conditionalFormatting>
  <conditionalFormatting sqref="J122">
    <cfRule type="cellIs" dxfId="45" priority="146" stopIfTrue="1" operator="equal">
      <formula>-2014</formula>
    </cfRule>
  </conditionalFormatting>
  <conditionalFormatting sqref="J123">
    <cfRule type="cellIs" dxfId="44" priority="144" stopIfTrue="1" operator="equal">
      <formula>-2014</formula>
    </cfRule>
  </conditionalFormatting>
  <conditionalFormatting sqref="J124">
    <cfRule type="cellIs" dxfId="43" priority="142" stopIfTrue="1" operator="equal">
      <formula>-2014</formula>
    </cfRule>
  </conditionalFormatting>
  <conditionalFormatting sqref="J129">
    <cfRule type="cellIs" dxfId="42" priority="140" stopIfTrue="1" operator="equal">
      <formula>-2014</formula>
    </cfRule>
  </conditionalFormatting>
  <conditionalFormatting sqref="J130">
    <cfRule type="cellIs" dxfId="41" priority="138" stopIfTrue="1" operator="equal">
      <formula>-2014</formula>
    </cfRule>
  </conditionalFormatting>
  <conditionalFormatting sqref="J131">
    <cfRule type="cellIs" dxfId="40" priority="136" stopIfTrue="1" operator="equal">
      <formula>-2014</formula>
    </cfRule>
  </conditionalFormatting>
  <conditionalFormatting sqref="J132">
    <cfRule type="cellIs" dxfId="39" priority="134" stopIfTrue="1" operator="equal">
      <formula>-2014</formula>
    </cfRule>
  </conditionalFormatting>
  <conditionalFormatting sqref="J16">
    <cfRule type="cellIs" dxfId="38" priority="124" stopIfTrue="1" operator="equal">
      <formula>-2014</formula>
    </cfRule>
  </conditionalFormatting>
  <conditionalFormatting sqref="P16">
    <cfRule type="cellIs" dxfId="37" priority="123" operator="greaterThan">
      <formula>0</formula>
    </cfRule>
  </conditionalFormatting>
  <conditionalFormatting sqref="J30">
    <cfRule type="cellIs" dxfId="36" priority="106" stopIfTrue="1" operator="equal">
      <formula>-2014</formula>
    </cfRule>
  </conditionalFormatting>
  <conditionalFormatting sqref="J31">
    <cfRule type="cellIs" dxfId="35" priority="104" stopIfTrue="1" operator="equal">
      <formula>-2014</formula>
    </cfRule>
  </conditionalFormatting>
  <conditionalFormatting sqref="J32">
    <cfRule type="cellIs" dxfId="34" priority="102" stopIfTrue="1" operator="equal">
      <formula>-2014</formula>
    </cfRule>
  </conditionalFormatting>
  <conditionalFormatting sqref="J148">
    <cfRule type="cellIs" dxfId="33" priority="99" stopIfTrue="1" operator="equal">
      <formula>-2014</formula>
    </cfRule>
  </conditionalFormatting>
  <conditionalFormatting sqref="J150">
    <cfRule type="cellIs" dxfId="32" priority="93" stopIfTrue="1" operator="equal">
      <formula>-2014</formula>
    </cfRule>
  </conditionalFormatting>
  <conditionalFormatting sqref="J151">
    <cfRule type="cellIs" dxfId="31" priority="91" stopIfTrue="1" operator="equal">
      <formula>-2014</formula>
    </cfRule>
  </conditionalFormatting>
  <conditionalFormatting sqref="J99">
    <cfRule type="cellIs" dxfId="30" priority="77" stopIfTrue="1" operator="equal">
      <formula>-2014</formula>
    </cfRule>
  </conditionalFormatting>
  <conditionalFormatting sqref="J101">
    <cfRule type="cellIs" dxfId="29" priority="75" stopIfTrue="1" operator="equal">
      <formula>-2014</formula>
    </cfRule>
  </conditionalFormatting>
  <conditionalFormatting sqref="J103">
    <cfRule type="cellIs" dxfId="28" priority="73" stopIfTrue="1" operator="equal">
      <formula>-2014</formula>
    </cfRule>
  </conditionalFormatting>
  <conditionalFormatting sqref="J17">
    <cfRule type="cellIs" dxfId="27" priority="67" stopIfTrue="1" operator="equal">
      <formula>-2014</formula>
    </cfRule>
  </conditionalFormatting>
  <conditionalFormatting sqref="P17:P127 P129:P158">
    <cfRule type="cellIs" dxfId="26" priority="66" operator="greaterThan">
      <formula>0</formula>
    </cfRule>
  </conditionalFormatting>
  <conditionalFormatting sqref="J23">
    <cfRule type="cellIs" dxfId="25" priority="65" stopIfTrue="1" operator="equal">
      <formula>-2014</formula>
    </cfRule>
  </conditionalFormatting>
  <conditionalFormatting sqref="J26">
    <cfRule type="cellIs" dxfId="24" priority="63" stopIfTrue="1" operator="equal">
      <formula>-2014</formula>
    </cfRule>
  </conditionalFormatting>
  <conditionalFormatting sqref="J28">
    <cfRule type="cellIs" dxfId="23" priority="61" stopIfTrue="1" operator="equal">
      <formula>-2014</formula>
    </cfRule>
  </conditionalFormatting>
  <conditionalFormatting sqref="J38">
    <cfRule type="cellIs" dxfId="22" priority="59" stopIfTrue="1" operator="equal">
      <formula>-2014</formula>
    </cfRule>
  </conditionalFormatting>
  <conditionalFormatting sqref="J44">
    <cfRule type="cellIs" dxfId="21" priority="57" stopIfTrue="1" operator="equal">
      <formula>-2014</formula>
    </cfRule>
  </conditionalFormatting>
  <conditionalFormatting sqref="J67">
    <cfRule type="cellIs" dxfId="20" priority="53" stopIfTrue="1" operator="equal">
      <formula>-2014</formula>
    </cfRule>
  </conditionalFormatting>
  <conditionalFormatting sqref="J68">
    <cfRule type="cellIs" dxfId="19" priority="51" stopIfTrue="1" operator="equal">
      <formula>-2014</formula>
    </cfRule>
  </conditionalFormatting>
  <conditionalFormatting sqref="J69">
    <cfRule type="cellIs" dxfId="18" priority="49" stopIfTrue="1" operator="equal">
      <formula>-2014</formula>
    </cfRule>
  </conditionalFormatting>
  <conditionalFormatting sqref="J71">
    <cfRule type="cellIs" dxfId="17" priority="47" stopIfTrue="1" operator="equal">
      <formula>-2014</formula>
    </cfRule>
  </conditionalFormatting>
  <conditionalFormatting sqref="J81">
    <cfRule type="cellIs" dxfId="16" priority="45" stopIfTrue="1" operator="equal">
      <formula>-2014</formula>
    </cfRule>
  </conditionalFormatting>
  <conditionalFormatting sqref="J100">
    <cfRule type="cellIs" dxfId="15" priority="43" stopIfTrue="1" operator="equal">
      <formula>-2014</formula>
    </cfRule>
  </conditionalFormatting>
  <conditionalFormatting sqref="J102">
    <cfRule type="cellIs" dxfId="14" priority="41" stopIfTrue="1" operator="equal">
      <formula>-2014</formula>
    </cfRule>
  </conditionalFormatting>
  <conditionalFormatting sqref="J40">
    <cfRule type="cellIs" dxfId="13" priority="37" stopIfTrue="1" operator="equal">
      <formula>-2014</formula>
    </cfRule>
  </conditionalFormatting>
  <conditionalFormatting sqref="J97">
    <cfRule type="cellIs" dxfId="12" priority="35" stopIfTrue="1" operator="equal">
      <formula>-2014</formula>
    </cfRule>
  </conditionalFormatting>
  <conditionalFormatting sqref="J126">
    <cfRule type="cellIs" dxfId="11" priority="31" stopIfTrue="1" operator="equal">
      <formula>-2014</formula>
    </cfRule>
  </conditionalFormatting>
  <conditionalFormatting sqref="J133">
    <cfRule type="cellIs" dxfId="10" priority="29" stopIfTrue="1" operator="equal">
      <formula>-2014</formula>
    </cfRule>
  </conditionalFormatting>
  <conditionalFormatting sqref="J134">
    <cfRule type="cellIs" dxfId="9" priority="27" stopIfTrue="1" operator="equal">
      <formula>-2014</formula>
    </cfRule>
  </conditionalFormatting>
  <conditionalFormatting sqref="J135">
    <cfRule type="cellIs" dxfId="8" priority="25" stopIfTrue="1" operator="equal">
      <formula>-2014</formula>
    </cfRule>
  </conditionalFormatting>
  <conditionalFormatting sqref="J136">
    <cfRule type="cellIs" dxfId="7" priority="23" stopIfTrue="1" operator="equal">
      <formula>-2014</formula>
    </cfRule>
  </conditionalFormatting>
  <conditionalFormatting sqref="J137">
    <cfRule type="cellIs" dxfId="6" priority="21" stopIfTrue="1" operator="equal">
      <formula>-2014</formula>
    </cfRule>
  </conditionalFormatting>
  <conditionalFormatting sqref="J141">
    <cfRule type="cellIs" dxfId="5" priority="19" stopIfTrue="1" operator="equal">
      <formula>-2014</formula>
    </cfRule>
  </conditionalFormatting>
  <conditionalFormatting sqref="J138">
    <cfRule type="cellIs" dxfId="4" priority="17" stopIfTrue="1" operator="equal">
      <formula>-2014</formula>
    </cfRule>
  </conditionalFormatting>
  <conditionalFormatting sqref="J139">
    <cfRule type="cellIs" dxfId="3" priority="15" stopIfTrue="1" operator="equal">
      <formula>-2014</formula>
    </cfRule>
  </conditionalFormatting>
  <conditionalFormatting sqref="J140">
    <cfRule type="cellIs" dxfId="2" priority="13" stopIfTrue="1" operator="equal">
      <formula>-2014</formula>
    </cfRule>
  </conditionalFormatting>
  <conditionalFormatting sqref="J155">
    <cfRule type="cellIs" dxfId="1" priority="11" stopIfTrue="1" operator="equal">
      <formula>-2014</formula>
    </cfRule>
  </conditionalFormatting>
  <conditionalFormatting sqref="J145">
    <cfRule type="cellIs" dxfId="0" priority="9" stopIfTrue="1" operator="equal">
      <formula>-2014</formula>
    </cfRule>
  </conditionalFormatting>
  <dataValidations count="68">
    <dataValidation type="whole" operator="equal" allowBlank="1" showInputMessage="1" showErrorMessage="1" sqref="J12" xr:uid="{00000000-0002-0000-0000-000001000000}">
      <formula1>2024</formula1>
    </dataValidation>
    <dataValidation type="custom" allowBlank="1" showInputMessage="1" showErrorMessage="1" errorTitle="սխալ է" error="բանաձևը ներմուծված է, անհրաժեշտ է լրացնել նախորդ /ձախակողմյան/ սյունակը" sqref="J157 J153" xr:uid="{00000000-0002-0000-0000-000002000000}">
      <formula1>IF(I207="մինչև 2000","օգտակար ծառայության ժամկետը սպառված",10-($J$12-I217))</formula1>
    </dataValidation>
    <dataValidation type="custom" allowBlank="1" showInputMessage="1" showErrorMessage="1" errorTitle="սխալ է" error="բանաձևը ներմուծված է, անհրաժեշտ է լրացնել նախորդ /ձախակողմյան/ սյունակը" sqref="J158 J152" xr:uid="{00000000-0002-0000-0000-000003000000}">
      <formula1>IF(I209="մինչև 2000","օգտակար ծառայության ժամկետը սպառված",10-($J$12-I219))</formula1>
    </dataValidation>
    <dataValidation type="custom" allowBlank="1" showInputMessage="1" showErrorMessage="1" errorTitle="սխալ է" error="բանաձևը ներմուծված է, անհրաժեշտ է լրացնել նախորդ /ձախակողմյան/ սյունակը" sqref="J141" xr:uid="{00000000-0002-0000-0000-000004000000}">
      <formula1>IF(#REF!="մինչև 2000","օգտակար ծառայության ժամկետը սպառված",10-($J$12-I191))</formula1>
    </dataValidation>
    <dataValidation type="custom" allowBlank="1" showInputMessage="1" showErrorMessage="1" errorTitle="սխալ է" error="բանաձևը ներմուծված է, անհրաժեշտ է լրացնել նախորդ /ձախակողմյան/ սյունակը" sqref="J124:J126 J110" xr:uid="{00000000-0002-0000-0000-000005000000}">
      <formula1>IF(I240="մինչև 2000","օգտակար ծառայության ժամկետը սպառված",10-($J$12-I250))</formula1>
    </dataValidation>
    <dataValidation type="custom" allowBlank="1" showInputMessage="1" showErrorMessage="1" errorTitle="սխալ է" error="բանաձևը ներմուծված է, անհրաժեշտ է լրացնել նախորդ /ձախակողմյան/ սյունակը" sqref="J154" xr:uid="{00000000-0002-0000-0000-000006000000}">
      <formula1>IF(I175="մինչև 2000","օգտակար ծառայության ժամկետը սպառված",10-($J$12-I250))</formula1>
    </dataValidation>
    <dataValidation type="custom" allowBlank="1" showInputMessage="1" showErrorMessage="1" errorTitle="սխալ է" error="բանաձևը ներմուծված է, անհրաժեշտ է լրացնել նախորդ /ձախակողմյան/ սյունակը" sqref="J71" xr:uid="{00000000-0002-0000-0000-000007000000}">
      <formula1>IF(I190="մինչև 2000","օգտակար ծառայության ժամկետը սպառված",10-($J$12-I200))</formula1>
    </dataValidation>
    <dataValidation type="custom" allowBlank="1" showInputMessage="1" showErrorMessage="1" errorTitle="սխալ է" error="բանաձևը ներմուծված է, անհրաժեշտ է լրացնել նախորդ /ձախակողմյան/ սյունակը" sqref="J56" xr:uid="{00000000-0002-0000-0000-000008000000}">
      <formula1>IF(I180="մինչև 2000","օգտակար ծառայության ժամկետը սպառված",10-($J$12-I190))</formula1>
    </dataValidation>
    <dataValidation type="custom" allowBlank="1" showInputMessage="1" showErrorMessage="1" errorTitle="սխալ է" error="բանաձևը ներմուծված է, անհրաժեշտ է լրացնել նախորդ /ձախակողմյան/ սյունակը" sqref="J148" xr:uid="{00000000-0002-0000-0000-000009000000}">
      <formula1>IF(I309="մինչև 2000","օգտակար ծառայության ժամկետը սպառված",10-($J$12-I319))</formula1>
    </dataValidation>
    <dataValidation type="custom" allowBlank="1" showInputMessage="1" showErrorMessage="1" errorTitle="սխալ է" error="բանաձևը ներմուծված է, անհրաժեշտ է լրացնել նախորդ /ձախակողմյան/ սյունակը" sqref="J106:J107" xr:uid="{00000000-0002-0000-0000-00000A000000}">
      <formula1>IF(I249="մինչև 2000","օգտակար ծառայության ժամկետը սպառված",10-($J$12-I259))</formula1>
    </dataValidation>
    <dataValidation type="custom" allowBlank="1" showInputMessage="1" showErrorMessage="1" errorTitle="սխալ է" error="բանաձևը ներմուծված է, անհրաժեշտ է լրացնել նախորդ /ձախակողմյան/ սյունակը" sqref="J104:J105" xr:uid="{00000000-0002-0000-0000-00000B000000}">
      <formula1>IF(I192="մինչև 2000","օգտակար ծառայության ժամկետը սպառված",10-($J$12-I239))</formula1>
    </dataValidation>
    <dataValidation type="custom" allowBlank="1" showInputMessage="1" showErrorMessage="1" errorTitle="սխալ է" error="բանաձևը ներմուծված է, անհրաժեշտ է լրացնել նախորդ /ձախակողմյան/ սյունակը" sqref="J18" xr:uid="{00000000-0002-0000-0000-00000C000000}">
      <formula1>IF(#REF!="մինչև 2000","օգտակար ծառայության ժամկետը սպառված",10-($J$12-I147))</formula1>
    </dataValidation>
    <dataValidation type="custom" allowBlank="1" showInputMessage="1" showErrorMessage="1" errorTitle="սխալ է" error="բանաձևը ներմուծված է, անհրաժեշտ է լրացնել նախորդ /ձախակողմյան/ սյունակը" sqref="J19" xr:uid="{00000000-0002-0000-0000-00000D000000}">
      <formula1>IF(#REF!="մինչև 2000","օգտակար ծառայության ժամկետը սպառված",10-($J$12-I171))</formula1>
    </dataValidation>
    <dataValidation type="custom" allowBlank="1" showInputMessage="1" showErrorMessage="1" errorTitle="սխալ է" error="բանաձևը ներմուծված է, անհրաժեշտ է լրացնել նախորդ /ձախակողմյան/ սյունակը" sqref="J14" xr:uid="{00000000-0002-0000-0000-00000E000000}">
      <formula1>IF(#REF!="մինչև 2000","օգտակար ծառայության ժամկետը սպառված",10-($J$12-#REF!))</formula1>
    </dataValidation>
    <dataValidation type="custom" allowBlank="1" showInputMessage="1" showErrorMessage="1" errorTitle="սխալ է" error="բանաձևը ներմուծված է, անհրաժեշտ է լրացնել նախորդ /ձախակողմյան/ սյունակը" sqref="J16" xr:uid="{00000000-0002-0000-0000-00000F000000}">
      <formula1>IF(#REF!="մինչև 2000","օգտակար ծառայության ժամկետը սպառված",10-($J$12-#REF!))</formula1>
    </dataValidation>
    <dataValidation type="custom" allowBlank="1" showInputMessage="1" showErrorMessage="1" errorTitle="սխալ է" error="բանաձևը ներմուծված է, անհրաժեշտ է լրացնել նախորդ /ձախակողմյան/ սյունակը" sqref="J146:J147" xr:uid="{00000000-0002-0000-0000-000010000000}">
      <formula1>IF(I205="մինչև 2000","օգտակար ծառայության ժամկետը սպառված",10-($J$12-I215))</formula1>
    </dataValidation>
    <dataValidation type="custom" allowBlank="1" showInputMessage="1" showErrorMessage="1" errorTitle="սխալ է" error="բանաձևը ներմուծված է, անհրաժեշտ է լրացնել նախորդ /ձախակողմյան/ սյունակը" sqref="J108:J109" xr:uid="{00000000-0002-0000-0000-000011000000}">
      <formula1>IF(I196="մինչև 2000","օգտակար ծառայության ժամկետը սպառված",10-($J$12-I255))</formula1>
    </dataValidation>
    <dataValidation type="custom" allowBlank="1" showInputMessage="1" showErrorMessage="1" errorTitle="սխալ է" error="բանաձևը ներմուծված է, անհրաժեշտ է լրացնել նախորդ /ձախակողմյան/ սյունակը" sqref="J76 J82:J83 J39 J70 J72 J36:J37 J96" xr:uid="{00000000-0002-0000-0000-000012000000}">
      <formula1>IF(I184="մինչև 2000","օգտակար ծառայության ժամկետը սպառված",10-($J$12-I194))</formula1>
    </dataValidation>
    <dataValidation type="custom" allowBlank="1" showInputMessage="1" showErrorMessage="1" errorTitle="սխալ է" error="բանաձևը ներմուծված է, անհրաժեշտ է լրացնել նախորդ /ձախակողմյան/ սյունակը" sqref="J136:J137 J145" xr:uid="{00000000-0002-0000-0000-000013000000}">
      <formula1>IF(#REF!="մինչև 2000","օգտակար ծառայության ժամկետը սպառված",10-($J$12-I284))</formula1>
    </dataValidation>
    <dataValidation type="custom" allowBlank="1" showInputMessage="1" showErrorMessage="1" errorTitle="սխալ է" error="բանաձևը ներմուծված է, անհրաժեշտ է լրացնել նախորդ /ձախակողմյան/ սյունակը" sqref="J150:J151" xr:uid="{00000000-0002-0000-0000-000014000000}">
      <formula1>IF(I313="մինչև 2000","օգտակար ծառայության ժամկետը սպառված",10-($J$12-I323))</formula1>
    </dataValidation>
    <dataValidation type="custom" allowBlank="1" showInputMessage="1" showErrorMessage="1" errorTitle="սխալ է" error="բանաձևը ներմուծված է, անհրաժեշտ է լրացնել նախորդ /ձախակողմյան/ սյունակը" sqref="J32" xr:uid="{00000000-0002-0000-0000-000015000000}">
      <formula1>IF(I53="մինչև 2000","օգտակար ծառայության ժամկետը սպառված",10-($J$12-I95))</formula1>
    </dataValidation>
    <dataValidation type="custom" allowBlank="1" showInputMessage="1" showErrorMessage="1" errorTitle="սխալ է" error="բանաձևը ներմուծված է, անհրաժեշտ է լրացնել նախորդ /ձախակողմյան/ սյունակը" sqref="J31" xr:uid="{00000000-0002-0000-0000-000016000000}">
      <formula1>IF(I53="մինչև 2000","օգտակար ծառայության ժամկետը սպառված",10-($J$12-I95))</formula1>
    </dataValidation>
    <dataValidation type="custom" allowBlank="1" showInputMessage="1" showErrorMessage="1" errorTitle="սխալ է" error="բանաձևը ներմուծված է, անհրաժեշտ է լրացնել նախորդ /ձախակողմյան/ սյունակը" sqref="J45:J52" xr:uid="{00000000-0002-0000-0000-000017000000}">
      <formula1>IF(I194="մինչև 2000","օգտակար ծառայության ժամկետը սպառված",10-($J$12-I204))</formula1>
    </dataValidation>
    <dataValidation type="custom" allowBlank="1" showInputMessage="1" showErrorMessage="1" errorTitle="սխալ է" error="բանաձևը ներմուծված է, անհրաժեշտ է լրացնել նախորդ /ձախակողմյան/ սյունակը" sqref="J34:J35" xr:uid="{00000000-0002-0000-0000-000018000000}">
      <formula1>IF(I181="մինչև 2000","օգտակար ծառայության ժամկետը սպառված",10-($J$12-I191))</formula1>
    </dataValidation>
    <dataValidation type="custom" allowBlank="1" showInputMessage="1" showErrorMessage="1" errorTitle="սխալ է" error="բանաձևը ներմուծված է, անհրաժեշտ է լրացնել նախորդ /ձախակողմյան/ սյունակը" sqref="J81" xr:uid="{00000000-0002-0000-0000-000019000000}">
      <formula1>IF(I182="մինչև 2000","օգտակար ծառայության ժամկետը սպառված",10-($J$12-I241))</formula1>
    </dataValidation>
    <dataValidation type="custom" allowBlank="1" showInputMessage="1" showErrorMessage="1" errorTitle="սխալ է" error="բանաձևը ներմուծված է, անհրաժեշտ է լրացնել նախորդ /ձախակողմյան/ սյունակը" sqref="J92 J90 J95" xr:uid="{00000000-0002-0000-0000-00001A000000}">
      <formula1>IF(I181="մինչև 2000","օգտակար ծառայության ժամկետը սպառված",10-($J$12-I228))</formula1>
    </dataValidation>
    <dataValidation type="custom" allowBlank="1" showInputMessage="1" showErrorMessage="1" errorTitle="սխալ է" error="բանաձևը ներմուծված է, անհրաժեշտ է լրացնել նախորդ /ձախակողմյան/ սյունակը" sqref="J84:J88 J93:J94 J78:J80 J75" xr:uid="{00000000-0002-0000-0000-00001B000000}">
      <formula1>IF(I166="մինչև 2000","օգտակար ծառայության ժամկետը սպառված",10-($J$12-I225))</formula1>
    </dataValidation>
    <dataValidation type="custom" allowBlank="1" showInputMessage="1" showErrorMessage="1" errorTitle="սխալ է" error="բանաձևը ներմուծված է, անհրաժեշտ է լրացնել նախորդ /ձախակողմյան/ սյունակը" sqref="J149" xr:uid="{00000000-0002-0000-0000-00001C000000}">
      <formula1>IF(I204="մինչև 2000","օգտակար ծառայության ժամկետը սպառված",10-($J$12-I214))</formula1>
    </dataValidation>
    <dataValidation type="custom" allowBlank="1" showInputMessage="1" showErrorMessage="1" errorTitle="սխալ է" error="բանաձևը ներմուծված է, անհրաժեշտ է լրացնել նախորդ /ձախակողմյան/ սյունակը" sqref="J127" xr:uid="{00000000-0002-0000-0000-00001D000000}">
      <formula1>IF(#REF!="մինչև 2000","օգտակար ծառայության ժամկետը սպառված",10-($J$12-I168))</formula1>
    </dataValidation>
    <dataValidation type="custom" allowBlank="1" showInputMessage="1" showErrorMessage="1" errorTitle="սխալ է" error="բանաձևը ներմուծված է, անհրաժեշտ է լրացնել նախորդ /ձախակողմյան/ սյունակը" sqref="J30" xr:uid="{00000000-0002-0000-0000-00001E000000}">
      <formula1>IF(I109="մինչև 2000","օգտակար ծառայության ժամկետը սպառված",10-($J$12-I119))</formula1>
    </dataValidation>
    <dataValidation type="custom" allowBlank="1" showInputMessage="1" showErrorMessage="1" errorTitle="սխալ է" error="բանաձևը ներմուծված է, անհրաժեշտ է լրացնել նախորդ /ձախակողմյան/ սյունակը" sqref="J44" xr:uid="{00000000-0002-0000-0000-00001F000000}">
      <formula1>IF(#REF!="մինչև 2000","օգտակար ծառայության ժամկետը սպառված",10-($J$12-I129))</formula1>
    </dataValidation>
    <dataValidation type="custom" allowBlank="1" showInputMessage="1" showErrorMessage="1" errorTitle="սխալ է" error="բանաձևը ներմուծված է, անհրաժեշտ է լրացնել նախորդ /ձախակողմյան/ սյունակը" sqref="J27 J41:J43" xr:uid="{00000000-0002-0000-0000-000020000000}">
      <formula1>IF(I177="մինչև 2000","օգտակար ծառայության ժամկետը սպառված",10-($J$12-I187))</formula1>
    </dataValidation>
    <dataValidation type="custom" allowBlank="1" showInputMessage="1" showErrorMessage="1" errorTitle="սխալ է" error="բանաձևը ներմուծված է, անհրաժեշտ է լրացնել նախորդ /ձախակողմյան/ սյունակը" sqref="J28" xr:uid="{00000000-0002-0000-0000-000021000000}">
      <formula1>IF(I123="մինչև 2000","օգտակար ծառայության ժամկետը սպառված",10-($J$12-#REF!))</formula1>
    </dataValidation>
    <dataValidation type="custom" allowBlank="1" showInputMessage="1" showErrorMessage="1" errorTitle="սխալ է" error="բանաձևը ներմուծված է, անհրաժեշտ է լրացնել նախորդ /ձախակողմյան/ սյունակը" sqref="J40" xr:uid="{00000000-0002-0000-0000-000022000000}">
      <formula1>IF(#REF!="մինչև 2000","օգտակար ծառայության ժամկետը սպառված",10-($J$12-I195))</formula1>
    </dataValidation>
    <dataValidation type="custom" allowBlank="1" showInputMessage="1" showErrorMessage="1" errorTitle="սխալ է" error="բանաձևը ներմուծված է, անհրաժեշտ է լրացնել նախորդ /ձախակողմյան/ սյունակը" sqref="J77" xr:uid="{00000000-0002-0000-0000-000023000000}">
      <formula1>IF(#REF!="մինչև 2000","օգտակար ծառայության ժամկետը սպառված",10-($J$12-I224))</formula1>
    </dataValidation>
    <dataValidation type="custom" allowBlank="1" showInputMessage="1" showErrorMessage="1" errorTitle="սխալ է" error="բանաձևը ներմուծված է, անհրաժեշտ է լրացնել նախորդ /ձախակողմյան/ սյունակը" sqref="J98 J155" xr:uid="{00000000-0002-0000-0000-000024000000}">
      <formula1>IF(#REF!="մինչև 2000","օգտակար ծառայության ժամկետը սպառված",10-($J$12-I252))</formula1>
    </dataValidation>
    <dataValidation type="custom" allowBlank="1" showInputMessage="1" showErrorMessage="1" errorTitle="սխալ է" error="բանաձևը ներմուծված է, անհրաժեշտ է լրացնել նախորդ /ձախակողմյան/ սյունակը" sqref="J135" xr:uid="{00000000-0002-0000-0000-000025000000}">
      <formula1>IF(#REF!="մինչև 2000","օգտակար ծառայության ժամկետը սպառված",10-($J$12-I196))</formula1>
    </dataValidation>
    <dataValidation type="custom" allowBlank="1" showInputMessage="1" showErrorMessage="1" errorTitle="սխալ է" error="բանաձևը ներմուծված է, անհրաժեշտ է լրացնել նախորդ /ձախակողմյան/ սյունակը" sqref="J133" xr:uid="{00000000-0002-0000-0000-000026000000}">
      <formula1>IF(#REF!="մինչև 2000","օգտակար ծառայության ժամկետը սպառված",10-($J$12-I253))</formula1>
    </dataValidation>
    <dataValidation type="custom" allowBlank="1" showInputMessage="1" showErrorMessage="1" errorTitle="սխալ է" error="բանաձևը ներմուծված է, անհրաժեշտ է լրացնել նախորդ /ձախակողմյան/ սյունակը" sqref="J100 J97" xr:uid="{00000000-0002-0000-0000-000027000000}">
      <formula1>IF(I254="մինչև 2000","օգտակար ծառայության ժամկետը սպառված",10-($J$12-I264))</formula1>
    </dataValidation>
    <dataValidation type="custom" allowBlank="1" showInputMessage="1" showErrorMessage="1" errorTitle="սխալ է" error="բանաձևը ներմուծված է, անհրաժեշտ է լրացնել նախորդ /ձախակողմյան/ սյունակը" sqref="J67 J102 J26 J23" xr:uid="{00000000-0002-0000-0000-000028000000}">
      <formula1>IF(I179="մինչև 2000","օգտակար ծառայության ժամկետը սպառված",10-($J$12-I189))</formula1>
    </dataValidation>
    <dataValidation type="custom" allowBlank="1" showInputMessage="1" showErrorMessage="1" errorTitle="սխալ է" error="բանաձևը ներմուծված է, անհրաժեշտ է լրացնել նախորդ /ձախակողմյան/ սյունակը" sqref="J68" xr:uid="{00000000-0002-0000-0000-000029000000}">
      <formula1>IF(#REF!="մինչև 2000","օգտակար ծառայության ժամկետը սպառված",10-($J$12-I149))</formula1>
    </dataValidation>
    <dataValidation type="custom" allowBlank="1" showInputMessage="1" showErrorMessage="1" errorTitle="սխալ է" error="բանաձևը ներմուծված է, անհրաժեշտ է լրացնել նախորդ /ձախակողմյան/ սյունակը" sqref="J134" xr:uid="{00000000-0002-0000-0000-00002A000000}">
      <formula1>IF(#REF!="մինչև 2000","օգտակար ծառայության ժամկետը սպառված",10-($J$12-I250))</formula1>
    </dataValidation>
    <dataValidation type="custom" allowBlank="1" showInputMessage="1" showErrorMessage="1" errorTitle="սխալ է" error="բանաձևը ներմուծված է, անհրաժեշտ է լրացնել նախորդ /ձախակողմյան/ սյունակը" sqref="J99" xr:uid="{00000000-0002-0000-0000-00002C000000}">
      <formula1>IF(I122="մինչև 2000","օգտակար ծառայության ժամկետը սպառված",10-($J$12-I147))</formula1>
    </dataValidation>
    <dataValidation type="custom" allowBlank="1" showInputMessage="1" showErrorMessage="1" errorTitle="սխալ է" error="բանաձևը ներմուծված է, անհրաժեշտ է լրացնել նախորդ /ձախակողմյան/ սյունակը" sqref="J101" xr:uid="{00000000-0002-0000-0000-00002D000000}">
      <formula1>IF(I123="մինչև 2000","օգտակար ծառայության ժամկետը սպառված",10-($J$12-I148))</formula1>
    </dataValidation>
    <dataValidation type="custom" allowBlank="1" showInputMessage="1" showErrorMessage="1" errorTitle="սխալ է" error="բանաձևը ներմուծված է, անհրաժեշտ է լրացնել նախորդ /ձախակողմյան/ սյունակը" sqref="J103" xr:uid="{00000000-0002-0000-0000-00002E000000}">
      <formula1>IF(I124="մինչև 2000","օգտակար ծառայության ժամկետը սպառված",10-($J$12-I149))</formula1>
    </dataValidation>
    <dataValidation type="custom" allowBlank="1" showInputMessage="1" showErrorMessage="1" errorTitle="սխալ է" error="բանաձևը ներմուծված է, անհրաժեշտ է լրացնել նախորդ /ձախակողմյան/ սյունակը" sqref="J138:J140" xr:uid="{00000000-0002-0000-0000-00002F000000}">
      <formula1>IF(#REF!="մինչև 2000","օգտակար ծառայության ժամկետը սպառված",10-($J$12-I287))</formula1>
    </dataValidation>
    <dataValidation type="custom" allowBlank="1" showInputMessage="1" showErrorMessage="1" errorTitle="սխալ է" error="բանաձևը ներմուծված է, անհրաժեշտ է լրացնել նախորդ /ձախակողմյան/ սյունակը" sqref="J159" xr:uid="{00000000-0002-0000-0000-000030000000}">
      <formula1>IF(I163="մինչև 2000","օգտակար ծառայության ժամկետը սպառված",10-($J$12-I173))</formula1>
    </dataValidation>
    <dataValidation type="custom" allowBlank="1" showInputMessage="1" showErrorMessage="1" errorTitle="սխալ է" error="բանաձևը ներմուծված է, անհրաժեշտ է լրացնել նախորդ /ձախակողմյան/ սյունակը" sqref="J144" xr:uid="{00000000-0002-0000-0000-000031000000}">
      <formula1>IF(#REF!="մինչև 2000","օգտակար ծառայության ժամկետը սպառված",10-($J$12-I189))</formula1>
    </dataValidation>
    <dataValidation type="custom" allowBlank="1" showInputMessage="1" showErrorMessage="1" errorTitle="սխալ է" error="բանաձևը ներմուծված է, անհրաժեշտ է լրացնել նախորդ /ձախակողմյան/ սյունակը" sqref="J156" xr:uid="{00000000-0002-0000-0000-000033000000}">
      <formula1>IF(I158="մինչև 2000","օգտակար ծառայության ժամկետը սպառված",10-($J$12-I249))</formula1>
    </dataValidation>
    <dataValidation type="custom" allowBlank="1" showInputMessage="1" showErrorMessage="1" errorTitle="սխալ է" error="բանաձևը ներմուծված է, անհրաժեշտ է լրացնել նախորդ /ձախակողմյան/ սյունակը" sqref="J57:J65" xr:uid="{00000000-0002-0000-0000-000034000000}">
      <formula1>IF(I154="մինչև 2000","օգտակար ծառայության ժամկետը սպառված",10-($J$12-I209))</formula1>
    </dataValidation>
    <dataValidation type="custom" allowBlank="1" showInputMessage="1" showErrorMessage="1" errorTitle="սխալ է" error="բանաձևը ներմուծված է, անհրաժեշտ է լրացնել նախորդ /ձախակողմյան/ սյունակը" sqref="J130:J132" xr:uid="{00000000-0002-0000-0000-000035000000}">
      <formula1>IF(I154="մինչև 2000","օգտակար ծառայության ժամկետը սպառված",10-($J$12-I292))</formula1>
    </dataValidation>
    <dataValidation type="custom" allowBlank="1" showInputMessage="1" showErrorMessage="1" errorTitle="սխալ է" error="բանաձևը ներմուծված է, անհրաժեշտ է լրացնել նախորդ /ձախակողմյան/ սյունակը" sqref="J17" xr:uid="{00000000-0002-0000-0000-000036000000}">
      <formula1>IF(I29="մինչև 2000","օգտակար ծառայության ժամկետը սպառված",10-($J$12-#REF!))</formula1>
    </dataValidation>
    <dataValidation type="custom" allowBlank="1" showInputMessage="1" showErrorMessage="1" errorTitle="սխալ է" error="բանաձևը ներմուծված է, անհրաժեշտ է լրացնել նախորդ /ձախակողմյան/ սյունակը" sqref="J142:J143" xr:uid="{00000000-0002-0000-0000-000037000000}">
      <formula1>IF(I195="մինչև 2000","օգտակար ծառայության ժամկետը սպառված",10-($J$12-I205))</formula1>
    </dataValidation>
    <dataValidation type="custom" allowBlank="1" showInputMessage="1" showErrorMessage="1" errorTitle="սխալ է" error="բանաձևը ներմուծված է, անհրաժեշտ է լրացնել նախորդ /ձախակողմյան/ սյունակը" sqref="J89" xr:uid="{00000000-0002-0000-0000-000038000000}">
      <formula1>IF(I146="մինչև 2000","օգտակար ծառայության ժամկետը սպառված",10-($J$12-I236))</formula1>
    </dataValidation>
    <dataValidation type="custom" allowBlank="1" showInputMessage="1" showErrorMessage="1" errorTitle="սխալ է" error="բանաձևը ներմուծված է, անհրաժեշտ է լրացնել նախորդ /ձախակողմյան/ սյունակը" sqref="J91" xr:uid="{00000000-0002-0000-0000-000039000000}">
      <formula1>IF(I149="մինչև 2000","օգտակար ծառայության ժամկետը սպառված",10-($J$12-I238))</formula1>
    </dataValidation>
    <dataValidation type="custom" allowBlank="1" showInputMessage="1" showErrorMessage="1" errorTitle="սխալ է" error="բանաձևը ներմուծված է, անհրաժեշտ է լրացնել նախորդ /ձախակողմյան/ սյունակը" sqref="J53:J55" xr:uid="{00000000-0002-0000-0000-00003A000000}">
      <formula1>IF(I149="մինչև 2000","օգտակար ծառայության ժամկետը սպառված",10-($J$12-I205))</formula1>
    </dataValidation>
    <dataValidation type="custom" allowBlank="1" showInputMessage="1" showErrorMessage="1" errorTitle="սխալ է" error="բանաձևը ներմուծված է, անհրաժեշտ է լրացնել նախորդ /ձախակողմյան/ սյունակը" sqref="J24" xr:uid="{00000000-0002-0000-0000-00003B000000}">
      <formula1>IF(I127="մինչև 2000","օգտակար ծառայության ժամկետը սպառված",10-($J$12-I176))</formula1>
    </dataValidation>
    <dataValidation type="custom" allowBlank="1" showInputMessage="1" showErrorMessage="1" errorTitle="սխալ է" error="բանաձևը ներմուծված է, անհրաժեշտ է լրացնել նախորդ /ձախակողմյան/ սյունակը" sqref="J25" xr:uid="{00000000-0002-0000-0000-00003C000000}">
      <formula1>IF(I128="մինչև 2000","օգտակար ծառայության ժամկետը սպառված",10-($J$12-I165))</formula1>
    </dataValidation>
    <dataValidation type="custom" allowBlank="1" showInputMessage="1" showErrorMessage="1" errorTitle="սխալ է" error="բանաձևը ներմուծված է, անհրաժեշտ է լրացնել նախորդ /ձախակողմյան/ սյունակը" sqref="J129" xr:uid="{00000000-0002-0000-0000-00003D000000}">
      <formula1>IF(I132="մինչև 2000","օգտակար ծառայության ժամկետը սպառված",10-($J$12-I290))</formula1>
    </dataValidation>
    <dataValidation type="custom" allowBlank="1" showInputMessage="1" showErrorMessage="1" errorTitle="սխալ է" error="բանաձևը ներմուծված է, անհրաժեշտ է լրացնել նախորդ /ձախակողմյան/ սյունակը" sqref="J66" xr:uid="{00000000-0002-0000-0000-00003E000000}">
      <formula1>IF(I127="մինչև 2000","օգտակար ծառայության ժամկետը սպառված",10-($J$12-I182))</formula1>
    </dataValidation>
    <dataValidation type="custom" allowBlank="1" showInputMessage="1" showErrorMessage="1" errorTitle="սխալ է" error="բանաձևը ներմուծված է, անհրաժեշտ է լրացնել նախորդ /ձախակողմյան/ սյունակը" sqref="J33" xr:uid="{00000000-0002-0000-0000-00003F000000}">
      <formula1>IF(I61="մինչև 2000","օգտակար ծառայության ժամկետը սպառված",10-($J$12-I183))</formula1>
    </dataValidation>
    <dataValidation type="custom" allowBlank="1" showInputMessage="1" showErrorMessage="1" errorTitle="սխալ է" error="բանաձևը ներմուծված է, անհրաժեշտ է լրացնել նախորդ /ձախակողմյան/ սյունակը" sqref="J29" xr:uid="{00000000-0002-0000-0000-000040000000}">
      <formula1>IF(I53="մինչև 2000","օգտակար ծառայության ժամկետը սպառված",10-($J$12-I181))</formula1>
    </dataValidation>
    <dataValidation type="custom" allowBlank="1" showInputMessage="1" showErrorMessage="1" errorTitle="սխալ է" error="բանաձևը ներմուծված է, անհրաժեշտ է լրացնել նախորդ /ձախակողմյան/ սյունակը" sqref="J38" xr:uid="{00000000-0002-0000-0000-000041000000}">
      <formula1>IF(I43="մինչև 2000","օգտակար ծառայության ժամկետը սպառված",10-($J$12-I196))</formula1>
    </dataValidation>
    <dataValidation type="custom" allowBlank="1" showInputMessage="1" showErrorMessage="1" errorTitle="սխալ է" error="բանաձևը ներմուծված է, անհրաժեշտ է լրացնել նախորդ /ձախակողմյան/ սյունակը" sqref="J69" xr:uid="{00000000-0002-0000-0000-000042000000}">
      <formula1>IF(I72="մինչև 2000","օգտակար ծառայության ժամկետը սպառված",10-($J$12-I228))</formula1>
    </dataValidation>
    <dataValidation type="custom" allowBlank="1" showInputMessage="1" showErrorMessage="1" errorTitle="սխալ է" error="բանաձևը ներմուծված է, անհրաժեշտ է լրացնել նախորդ /ձախակողմյան/ սյունակը" sqref="J22" xr:uid="{00000000-0002-0000-0000-000043000000}">
      <formula1>IF(I24="մինչև 2000","օգտակար ծառայության ժամկետը սպառված",10-($J$12-I172))</formula1>
    </dataValidation>
    <dataValidation type="custom" allowBlank="1" showInputMessage="1" showErrorMessage="1" errorTitle="սխալ է" error="բանաձևը ներմուծված է, անհրաժեշտ է լրացնել նախորդ /ձախակողմյան/ սյունակը" sqref="J20:J21" xr:uid="{00000000-0002-0000-0000-000044000000}">
      <formula1>IF(I24="մինչև 2000","օգտակար ծառայության ժամկետը սպառված",10-($J$12-I169))</formula1>
    </dataValidation>
    <dataValidation type="custom" allowBlank="1" showInputMessage="1" showErrorMessage="1" errorTitle="սխալ է" error="բանաձևը ներմուծված է, անհրաժեշտ է լրացնել նախորդ /ձախակողմյան/ սյունակը" sqref="J111:J123" xr:uid="{00000000-0002-0000-0000-000045000000}">
      <formula1>IF(I116="մինչև 2000","օգտակար ծառայության ժամկետը սպառված",10-($J$12-I175))</formula1>
    </dataValidation>
    <dataValidation type="custom" allowBlank="1" showInputMessage="1" showErrorMessage="1" errorTitle="սխալ է" error="բանաձևը ներմուծված է, անհրաժեշտ է լրացնել նախորդ /ձախակողմյան/ սյունակը" sqref="J73:J74" xr:uid="{00000000-0002-0000-0000-000046000000}">
      <formula1>IF(I77="մինչև 2000","օգտակար ծառայության ժամկետը սպառված",10-($J$12-I220))</formula1>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47000000}">
          <x14:formula1>
            <xm:f>List!$D$3:$D$7</xm:f>
          </x14:formula1>
          <xm:sqref>G14 AM14 AH14 AH16:AH127 G16:G127 AM16:AM127 G129:G159 AM142:AM159 AH142:AH159</xm:sqref>
        </x14:dataValidation>
        <x14:dataValidation type="list" allowBlank="1" showInputMessage="1" showErrorMessage="1" xr:uid="{00000000-0002-0000-0000-000048000000}">
          <x14:formula1>
            <xm:f>List!$C$3:$C$7</xm:f>
          </x14:formula1>
          <xm:sqref>F14 AL14 AG14 AG16:AG127 F16:F127 AL16:AL127 F129:F159 AL142:AL159 AG142:AG159</xm:sqref>
        </x14:dataValidation>
        <x14:dataValidation type="list" allowBlank="1" showInputMessage="1" showErrorMessage="1" xr:uid="{00000000-0002-0000-0000-000049000000}">
          <x14:formula1>
            <xm:f>List!$F$3:$F$4</xm:f>
          </x14:formula1>
          <xm:sqref>K14 AN14 AI14 AI16:AI127 K16:K127 AN16:AN127 K129:K159 AN142:AN159 AI142:AI159</xm:sqref>
        </x14:dataValidation>
        <x14:dataValidation type="list" allowBlank="1" showInputMessage="1" showErrorMessage="1" xr:uid="{00000000-0002-0000-0000-00004A000000}">
          <x14:formula1>
            <xm:f>List!$B$3:$B$8</xm:f>
          </x14:formula1>
          <xm:sqref>E14 AF14 AK14 AK16:AK127 E16:E127 AF16:AF127 E129:E158 AK142:AK159 AF142:AF159</xm:sqref>
        </x14:dataValidation>
        <x14:dataValidation type="list" allowBlank="1" showInputMessage="1" showErrorMessage="1" xr:uid="{00000000-0002-0000-0000-00004B000000}">
          <x14:formula1>
            <xm:f>List!$E$3:$E$26</xm:f>
          </x14:formula1>
          <xm:sqref>I14 I16:I127 I129:I159</xm:sqref>
        </x14:dataValidation>
        <x14:dataValidation type="list" allowBlank="1" showInputMessage="1" showErrorMessage="1" xr:uid="{00000000-0002-0000-0000-00004C000000}">
          <x14:formula1>
            <xm:f>List!$A$3:$A$4</xm:f>
          </x14:formula1>
          <xm:sqref>C14</xm:sqref>
        </x14:dataValidation>
        <x14:dataValidation type="list" allowBlank="1" showInputMessage="1" showErrorMessage="1" xr:uid="{00000000-0002-0000-0000-00004D000000}">
          <x14:formula1>
            <xm:f>List!$A$4:$A$7</xm:f>
          </x14:formula1>
          <xm:sqref>C16:C127 C129:C159</xm:sqref>
        </x14:dataValidation>
        <x14:dataValidation type="list" allowBlank="1" showInputMessage="1" showErrorMessage="1" xr:uid="{00000000-0002-0000-0000-00004E000000}">
          <x14:formula1>
            <xm:f>List!$H$3:$H$5</xm:f>
          </x14:formula1>
          <xm:sqref>AE14 AE16:AE127 AE142:AE159</xm:sqref>
        </x14:dataValidation>
        <x14:dataValidation type="list" allowBlank="1" showInputMessage="1" showErrorMessage="1" xr:uid="{00000000-0002-0000-0000-00004F000000}">
          <x14:formula1>
            <xm:f>List!$G$3:$G$5</xm:f>
          </x14:formula1>
          <xm:sqref>AD14 AD16:AD159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47"/>
  <sheetViews>
    <sheetView workbookViewId="0">
      <selection activeCell="A5" sqref="A5:XFD5"/>
    </sheetView>
  </sheetViews>
  <sheetFormatPr defaultColWidth="5.33203125" defaultRowHeight="17.25" x14ac:dyDescent="0.3"/>
  <cols>
    <col min="1" max="1" width="5.33203125" style="63"/>
    <col min="2" max="2" width="142.33203125" style="64" customWidth="1"/>
    <col min="3" max="16384" width="5.33203125" style="62"/>
  </cols>
  <sheetData>
    <row r="2" spans="1:2" ht="65.25" customHeight="1" x14ac:dyDescent="0.3">
      <c r="B2" s="89" t="s">
        <v>128</v>
      </c>
    </row>
    <row r="3" spans="1:2" ht="27" customHeight="1" x14ac:dyDescent="0.3">
      <c r="A3" s="83" t="s">
        <v>57</v>
      </c>
      <c r="B3" s="84" t="s">
        <v>122</v>
      </c>
    </row>
    <row r="4" spans="1:2" ht="26.25" customHeight="1" x14ac:dyDescent="0.3">
      <c r="A4" s="63">
        <v>1</v>
      </c>
      <c r="B4" s="64" t="s">
        <v>126</v>
      </c>
    </row>
    <row r="5" spans="1:2" ht="66.75" customHeight="1" x14ac:dyDescent="0.3">
      <c r="A5" s="63">
        <v>2</v>
      </c>
      <c r="B5" s="64" t="s">
        <v>77</v>
      </c>
    </row>
    <row r="6" spans="1:2" ht="99.75" customHeight="1" x14ac:dyDescent="0.3">
      <c r="A6" s="63">
        <v>3</v>
      </c>
      <c r="B6" s="64" t="s">
        <v>120</v>
      </c>
    </row>
    <row r="7" spans="1:2" ht="31.5" customHeight="1" x14ac:dyDescent="0.3">
      <c r="A7" s="63">
        <v>4</v>
      </c>
      <c r="B7" s="64" t="s">
        <v>115</v>
      </c>
    </row>
    <row r="8" spans="1:2" ht="24.75" customHeight="1" x14ac:dyDescent="0.3">
      <c r="A8" s="63">
        <v>5</v>
      </c>
      <c r="B8" s="64" t="s">
        <v>101</v>
      </c>
    </row>
    <row r="9" spans="1:2" ht="30" customHeight="1" x14ac:dyDescent="0.3">
      <c r="A9" s="63">
        <v>6</v>
      </c>
      <c r="B9" s="64" t="s">
        <v>100</v>
      </c>
    </row>
    <row r="10" spans="1:2" ht="42.75" customHeight="1" x14ac:dyDescent="0.3">
      <c r="A10" s="63">
        <v>7</v>
      </c>
      <c r="B10" s="64" t="s">
        <v>102</v>
      </c>
    </row>
    <row r="11" spans="1:2" ht="33.75" customHeight="1" x14ac:dyDescent="0.3">
      <c r="A11" s="63">
        <v>8</v>
      </c>
      <c r="B11" s="64" t="s">
        <v>103</v>
      </c>
    </row>
    <row r="12" spans="1:2" ht="33.75" customHeight="1" x14ac:dyDescent="0.3">
      <c r="A12" s="63">
        <v>9</v>
      </c>
      <c r="B12" s="64" t="s">
        <v>119</v>
      </c>
    </row>
    <row r="13" spans="1:2" ht="51.75" customHeight="1" x14ac:dyDescent="0.3">
      <c r="A13" s="63">
        <v>10</v>
      </c>
      <c r="B13" s="64" t="s">
        <v>118</v>
      </c>
    </row>
    <row r="15" spans="1:2" x14ac:dyDescent="0.3">
      <c r="B15" s="77" t="s">
        <v>117</v>
      </c>
    </row>
    <row r="16" spans="1:2" ht="35.25" customHeight="1" x14ac:dyDescent="0.3">
      <c r="B16" s="64" t="s">
        <v>79</v>
      </c>
    </row>
    <row r="17" spans="2:2" x14ac:dyDescent="0.3">
      <c r="B17" s="65" t="s">
        <v>80</v>
      </c>
    </row>
    <row r="18" spans="2:2" x14ac:dyDescent="0.3">
      <c r="B18" s="65" t="s">
        <v>81</v>
      </c>
    </row>
    <row r="19" spans="2:2" ht="31.5" customHeight="1" x14ac:dyDescent="0.3">
      <c r="B19" s="65" t="s">
        <v>99</v>
      </c>
    </row>
    <row r="20" spans="2:2" x14ac:dyDescent="0.3">
      <c r="B20" s="65" t="s">
        <v>82</v>
      </c>
    </row>
    <row r="21" spans="2:2" x14ac:dyDescent="0.3">
      <c r="B21" s="65" t="s">
        <v>83</v>
      </c>
    </row>
    <row r="22" spans="2:2" ht="32.25" customHeight="1" x14ac:dyDescent="0.3">
      <c r="B22" s="65" t="s">
        <v>84</v>
      </c>
    </row>
    <row r="23" spans="2:2" ht="65.25" customHeight="1" x14ac:dyDescent="0.3">
      <c r="B23" s="65" t="s">
        <v>85</v>
      </c>
    </row>
    <row r="24" spans="2:2" ht="43.5" customHeight="1" x14ac:dyDescent="0.3">
      <c r="B24" s="67" t="s">
        <v>114</v>
      </c>
    </row>
    <row r="25" spans="2:2" ht="51.75" x14ac:dyDescent="0.3">
      <c r="B25" s="67" t="s">
        <v>31</v>
      </c>
    </row>
    <row r="26" spans="2:2" x14ac:dyDescent="0.3">
      <c r="B26" s="67" t="s">
        <v>32</v>
      </c>
    </row>
    <row r="27" spans="2:2" x14ac:dyDescent="0.3">
      <c r="B27" s="67" t="s">
        <v>33</v>
      </c>
    </row>
    <row r="28" spans="2:2" ht="27" customHeight="1" x14ac:dyDescent="0.3">
      <c r="B28" s="65" t="s">
        <v>86</v>
      </c>
    </row>
    <row r="29" spans="2:2" x14ac:dyDescent="0.3">
      <c r="B29" s="65" t="s">
        <v>87</v>
      </c>
    </row>
    <row r="30" spans="2:2" x14ac:dyDescent="0.3">
      <c r="B30" s="65" t="s">
        <v>88</v>
      </c>
    </row>
    <row r="31" spans="2:2" x14ac:dyDescent="0.3">
      <c r="B31" s="65" t="s">
        <v>89</v>
      </c>
    </row>
    <row r="32" spans="2:2" x14ac:dyDescent="0.3">
      <c r="B32" s="65" t="s">
        <v>90</v>
      </c>
    </row>
    <row r="33" spans="2:2" x14ac:dyDescent="0.3">
      <c r="B33" s="65" t="s">
        <v>91</v>
      </c>
    </row>
    <row r="34" spans="2:2" x14ac:dyDescent="0.3">
      <c r="B34" s="65" t="s">
        <v>92</v>
      </c>
    </row>
    <row r="35" spans="2:2" x14ac:dyDescent="0.3">
      <c r="B35" s="65" t="s">
        <v>93</v>
      </c>
    </row>
    <row r="36" spans="2:2" ht="77.25" customHeight="1" x14ac:dyDescent="0.3">
      <c r="B36" s="65" t="s">
        <v>94</v>
      </c>
    </row>
    <row r="37" spans="2:2" ht="42.75" customHeight="1" x14ac:dyDescent="0.3">
      <c r="B37" s="64" t="s">
        <v>123</v>
      </c>
    </row>
    <row r="38" spans="2:2" ht="30.75" customHeight="1" x14ac:dyDescent="0.3">
      <c r="B38" s="64" t="s">
        <v>96</v>
      </c>
    </row>
    <row r="39" spans="2:2" ht="34.5" x14ac:dyDescent="0.3">
      <c r="B39" s="64" t="s">
        <v>97</v>
      </c>
    </row>
    <row r="40" spans="2:2" x14ac:dyDescent="0.3">
      <c r="B40" s="64" t="s">
        <v>98</v>
      </c>
    </row>
    <row r="44" spans="2:2" x14ac:dyDescent="0.3">
      <c r="B44" s="65" t="s">
        <v>78</v>
      </c>
    </row>
    <row r="45" spans="2:2" x14ac:dyDescent="0.3">
      <c r="B45" s="65"/>
    </row>
    <row r="46" spans="2:2" x14ac:dyDescent="0.3">
      <c r="B46" s="65" t="s">
        <v>95</v>
      </c>
    </row>
    <row r="47" spans="2:2" x14ac:dyDescent="0.3">
      <c r="B47" s="65"/>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6"/>
  <sheetViews>
    <sheetView workbookViewId="0"/>
  </sheetViews>
  <sheetFormatPr defaultRowHeight="20.25" x14ac:dyDescent="0.3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x14ac:dyDescent="0.35">
      <c r="A1">
        <v>2024</v>
      </c>
    </row>
    <row r="2" spans="1:8" ht="103.5" x14ac:dyDescent="0.35">
      <c r="A2" s="6" t="s">
        <v>3</v>
      </c>
      <c r="B2" s="6" t="s">
        <v>14</v>
      </c>
      <c r="C2" s="6" t="s">
        <v>27</v>
      </c>
      <c r="D2" s="6" t="s">
        <v>15</v>
      </c>
      <c r="E2" s="6" t="s">
        <v>44</v>
      </c>
      <c r="F2" s="6" t="s">
        <v>37</v>
      </c>
      <c r="G2" s="6" t="s">
        <v>38</v>
      </c>
      <c r="H2" s="6" t="s">
        <v>48</v>
      </c>
    </row>
    <row r="3" spans="1:8" ht="97.5" customHeight="1" x14ac:dyDescent="0.35">
      <c r="A3" s="2" t="s">
        <v>34</v>
      </c>
      <c r="B3" s="3" t="s">
        <v>11</v>
      </c>
      <c r="C3" s="3" t="s">
        <v>12</v>
      </c>
      <c r="D3" s="3" t="s">
        <v>16</v>
      </c>
      <c r="E3" s="3" t="s">
        <v>67</v>
      </c>
      <c r="F3" s="3" t="s">
        <v>17</v>
      </c>
      <c r="G3" s="4" t="s">
        <v>39</v>
      </c>
      <c r="H3" s="4" t="s">
        <v>41</v>
      </c>
    </row>
    <row r="4" spans="1:8" ht="84" customHeight="1" x14ac:dyDescent="0.35">
      <c r="A4" s="2" t="s">
        <v>35</v>
      </c>
      <c r="B4" s="3" t="s">
        <v>19</v>
      </c>
      <c r="C4" s="3" t="s">
        <v>18</v>
      </c>
      <c r="D4" s="3" t="s">
        <v>28</v>
      </c>
      <c r="E4" s="3">
        <v>2001</v>
      </c>
      <c r="F4" s="3" t="s">
        <v>20</v>
      </c>
      <c r="G4" s="4" t="s">
        <v>40</v>
      </c>
      <c r="H4" s="4" t="s">
        <v>42</v>
      </c>
    </row>
    <row r="5" spans="1:8" ht="81.75" customHeight="1" x14ac:dyDescent="0.35">
      <c r="A5" s="2" t="s">
        <v>36</v>
      </c>
      <c r="B5" s="3" t="s">
        <v>22</v>
      </c>
      <c r="C5" s="3" t="s">
        <v>21</v>
      </c>
      <c r="D5" s="3" t="s">
        <v>64</v>
      </c>
      <c r="E5" s="3">
        <v>2002</v>
      </c>
      <c r="F5" s="3"/>
      <c r="G5" s="4" t="s">
        <v>55</v>
      </c>
      <c r="H5" s="4" t="s">
        <v>43</v>
      </c>
    </row>
    <row r="6" spans="1:8" ht="87" x14ac:dyDescent="0.35">
      <c r="A6" s="2" t="s">
        <v>76</v>
      </c>
      <c r="B6" s="3" t="s">
        <v>24</v>
      </c>
      <c r="C6" s="3" t="s">
        <v>23</v>
      </c>
      <c r="D6" s="3" t="s">
        <v>65</v>
      </c>
      <c r="E6" s="3">
        <v>2003</v>
      </c>
    </row>
    <row r="7" spans="1:8" ht="35.25" x14ac:dyDescent="0.35">
      <c r="A7" s="2" t="s">
        <v>56</v>
      </c>
      <c r="B7" s="3" t="s">
        <v>51</v>
      </c>
      <c r="C7" s="3" t="s">
        <v>25</v>
      </c>
      <c r="D7" s="5" t="s">
        <v>29</v>
      </c>
      <c r="E7" s="3">
        <v>2004</v>
      </c>
      <c r="G7" s="10"/>
    </row>
    <row r="8" spans="1:8" ht="57.75" customHeight="1" x14ac:dyDescent="0.35">
      <c r="A8" s="12"/>
      <c r="B8" s="3" t="s">
        <v>26</v>
      </c>
      <c r="C8" s="8"/>
      <c r="D8" s="9"/>
      <c r="E8" s="3">
        <v>2005</v>
      </c>
    </row>
    <row r="9" spans="1:8" x14ac:dyDescent="0.35">
      <c r="B9" s="8"/>
      <c r="E9" s="3">
        <v>2006</v>
      </c>
    </row>
    <row r="10" spans="1:8" x14ac:dyDescent="0.35">
      <c r="A10" s="1"/>
      <c r="C10" s="1"/>
      <c r="D10" s="1"/>
      <c r="E10" s="3">
        <v>2007</v>
      </c>
      <c r="F10" s="1"/>
      <c r="G10" s="1"/>
    </row>
    <row r="11" spans="1:8" x14ac:dyDescent="0.35">
      <c r="A11" s="7"/>
      <c r="B11" s="1"/>
      <c r="C11" s="11"/>
      <c r="D11" s="11"/>
      <c r="E11" s="3">
        <v>2008</v>
      </c>
    </row>
    <row r="12" spans="1:8" x14ac:dyDescent="0.35">
      <c r="A12" s="11"/>
      <c r="B12" s="11"/>
      <c r="E12" s="3">
        <v>2009</v>
      </c>
    </row>
    <row r="13" spans="1:8" x14ac:dyDescent="0.35">
      <c r="A13" s="7"/>
      <c r="C13" s="11"/>
      <c r="D13" s="11"/>
      <c r="E13" s="3">
        <v>2010</v>
      </c>
    </row>
    <row r="14" spans="1:8" x14ac:dyDescent="0.35">
      <c r="A14" s="11"/>
      <c r="B14" s="11"/>
      <c r="E14" s="3">
        <v>2011</v>
      </c>
    </row>
    <row r="15" spans="1:8" x14ac:dyDescent="0.35">
      <c r="E15" s="3">
        <v>2012</v>
      </c>
    </row>
    <row r="16" spans="1:8" x14ac:dyDescent="0.35">
      <c r="E16" s="3">
        <v>2013</v>
      </c>
    </row>
    <row r="17" spans="5:5" x14ac:dyDescent="0.35">
      <c r="E17" s="3">
        <v>2014</v>
      </c>
    </row>
    <row r="18" spans="5:5" x14ac:dyDescent="0.35">
      <c r="E18" s="3">
        <v>2015</v>
      </c>
    </row>
    <row r="19" spans="5:5" x14ac:dyDescent="0.35">
      <c r="E19" s="3">
        <v>2016</v>
      </c>
    </row>
    <row r="20" spans="5:5" x14ac:dyDescent="0.35">
      <c r="E20" s="3">
        <v>2017</v>
      </c>
    </row>
    <row r="21" spans="5:5" x14ac:dyDescent="0.35">
      <c r="E21" s="3">
        <v>2018</v>
      </c>
    </row>
    <row r="22" spans="5:5" x14ac:dyDescent="0.35">
      <c r="E22" s="3">
        <v>2019</v>
      </c>
    </row>
    <row r="23" spans="5:5" x14ac:dyDescent="0.35">
      <c r="E23" s="3">
        <v>2020</v>
      </c>
    </row>
    <row r="24" spans="5:5" x14ac:dyDescent="0.35">
      <c r="E24" s="3">
        <v>2021</v>
      </c>
    </row>
    <row r="25" spans="5:5" x14ac:dyDescent="0.35">
      <c r="E25" s="3">
        <v>2022</v>
      </c>
    </row>
    <row r="26" spans="5:5" x14ac:dyDescent="0.3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https://mul2-mta.gov.am/tasks/1484821/oneclick/022d089e7c7992ff9b99cba565d386f134255595e2401960940509c686347129.xlsx?token=a36eb96d686af77cc23e33239ce6526f</cp:keywords>
  <cp:lastModifiedBy>Naira Avetisyan</cp:lastModifiedBy>
  <dcterms:created xsi:type="dcterms:W3CDTF">2023-12-04T06:12:26Z</dcterms:created>
  <dcterms:modified xsi:type="dcterms:W3CDTF">2024-01-11T13:36:11Z</dcterms:modified>
</cp:coreProperties>
</file>